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Grading Criteria" sheetId="1" r:id="rId3"/>
    <sheet state="visible" name="Project Risk Log" sheetId="2" r:id="rId4"/>
  </sheets>
  <definedNames>
    <definedName name="Risk_database">'Project Risk Log'!$A$3:$I$44</definedName>
  </definedNames>
  <calcPr/>
</workbook>
</file>

<file path=xl/comments1.xml><?xml version="1.0" encoding="utf-8"?>
<comments xmlns:r="http://schemas.openxmlformats.org/officeDocument/2006/relationships" xmlns="http://schemas.openxmlformats.org/spreadsheetml/2006/main">
  <authors>
    <author/>
  </authors>
  <commentList>
    <comment authorId="0" ref="C3">
      <text>
        <t xml:space="preserve">If [realized risk] because [trigger] then [impact]</t>
      </text>
    </comment>
    <comment authorId="0" ref="D3">
      <text>
        <t xml:space="preserve">Low to high</t>
      </text>
    </comment>
    <comment authorId="0" ref="E3">
      <text>
        <t xml:space="preserve">Low to high
</t>
      </text>
    </comment>
    <comment authorId="0" ref="H3">
      <text>
        <t xml:space="preserve">1 = sufficient control;
5 = no control</t>
      </text>
    </comment>
  </commentList>
</comments>
</file>

<file path=xl/sharedStrings.xml><?xml version="1.0" encoding="utf-8"?>
<sst xmlns="http://schemas.openxmlformats.org/spreadsheetml/2006/main" count="162" uniqueCount="133">
  <si>
    <t>NOTE: Each project owns customizing this worksheet to criteria that makes sense for their project.</t>
  </si>
  <si>
    <t>Impact - Scale</t>
  </si>
  <si>
    <t>Part I.  Risk Identification</t>
  </si>
  <si>
    <t>Impact Criteria</t>
  </si>
  <si>
    <t>Part II. Risk Analysis for Existing Controls</t>
  </si>
  <si>
    <t>Technology Risk</t>
  </si>
  <si>
    <t>Known technology</t>
  </si>
  <si>
    <t>Part III.  Risk Response</t>
  </si>
  <si>
    <t>Known technical foundation</t>
  </si>
  <si>
    <t>State of the art technology</t>
  </si>
  <si>
    <t>Resource Competency / availability</t>
  </si>
  <si>
    <t>Competency in-house</t>
  </si>
  <si>
    <t>Some in-house / some known external</t>
  </si>
  <si>
    <t>Minimal to no in-house knowledge</t>
  </si>
  <si>
    <t>Strategic / Telescope interruption or Competitive Disadvantage</t>
  </si>
  <si>
    <t>Low Severity
(Manual process could recover)</t>
  </si>
  <si>
    <t xml:space="preserve">Medium Severity </t>
  </si>
  <si>
    <t>High Severity or Business Stop</t>
  </si>
  <si>
    <t>Schedule</t>
  </si>
  <si>
    <t>Schedule well understood</t>
  </si>
  <si>
    <t>Schedule has some unknowns</t>
  </si>
  <si>
    <t>Schedule is not well understood</t>
  </si>
  <si>
    <t>Financial loss</t>
  </si>
  <si>
    <t xml:space="preserve"> &lt;=$250K</t>
  </si>
  <si>
    <t>$250k - $5M</t>
  </si>
  <si>
    <t>&gt;=$5M</t>
  </si>
  <si>
    <t>Scope</t>
  </si>
  <si>
    <t>Scope well understood; no change requests submitted</t>
  </si>
  <si>
    <t>Scope gaps exist in non-critical areas.  Some change requests submitted or expected</t>
  </si>
  <si>
    <t>N/A</t>
  </si>
  <si>
    <t>Scope not well defined.  Change requests inevitable</t>
  </si>
  <si>
    <t>Name</t>
  </si>
  <si>
    <t>Likelihood - Scale</t>
  </si>
  <si>
    <t>Project Risk Category</t>
  </si>
  <si>
    <t>Likelihood Criteria</t>
  </si>
  <si>
    <t>Probability</t>
  </si>
  <si>
    <t>Descriptive</t>
  </si>
  <si>
    <t>Remote</t>
  </si>
  <si>
    <t>Probably</t>
  </si>
  <si>
    <t>Certain</t>
  </si>
  <si>
    <t>Controls Effectiveness - Scale</t>
  </si>
  <si>
    <t>Weight for calc purposes, 
DO NOT CHANGE</t>
  </si>
  <si>
    <t>Existing - Sufficient</t>
  </si>
  <si>
    <t>Existing - Non Sufficient</t>
  </si>
  <si>
    <t>Non-Existent</t>
  </si>
  <si>
    <t>Risk Description
(ignoring controls)</t>
  </si>
  <si>
    <t>Impact 
1-5 
(ignoring
controls)</t>
  </si>
  <si>
    <t>Likelihood 1-5
(ignoring
controls)</t>
  </si>
  <si>
    <r>
      <rPr/>
      <t xml:space="preserve">Total Risk Score         </t>
    </r>
    <r>
      <rPr>
        <rFont val="Arial"/>
        <b/>
        <color rgb="FF339966"/>
      </rPr>
      <t>Low = 1 - 8</t>
    </r>
    <r>
      <rPr>
        <rFont val="Arial"/>
        <b/>
      </rPr>
      <t xml:space="preserve">          </t>
    </r>
    <r>
      <rPr>
        <rFont val="Arial"/>
        <b/>
        <color rgb="FFFFFF00"/>
      </rPr>
      <t>Med = 9 - 16</t>
    </r>
    <r>
      <rPr>
        <rFont val="Arial"/>
        <b/>
      </rPr>
      <t xml:space="preserve">       </t>
    </r>
    <r>
      <rPr>
        <rFont val="Arial"/>
        <b/>
        <color rgb="FFFF0000"/>
      </rPr>
      <t>High = 17 - 25</t>
    </r>
  </si>
  <si>
    <t>What Controls (if any) are currently in place?</t>
  </si>
  <si>
    <t>Control Effectiveness    1-5</t>
  </si>
  <si>
    <r>
      <rPr/>
      <t xml:space="preserve">Residual Risk Score
</t>
    </r>
    <r>
      <rPr>
        <rFont val="Arial"/>
        <b/>
        <color rgb="FF339966"/>
      </rPr>
      <t xml:space="preserve">Low = 1 - 8
</t>
    </r>
    <r>
      <rPr>
        <rFont val="Arial"/>
        <b/>
        <color rgb="FFFFFF00"/>
      </rPr>
      <t xml:space="preserve">Med = 9 - 16
</t>
    </r>
    <r>
      <rPr>
        <rFont val="Arial"/>
        <b/>
        <color rgb="FFFF0000"/>
      </rPr>
      <t>High = 17 - 25</t>
    </r>
  </si>
  <si>
    <t>Control or Risk Mitigation
Strategy</t>
  </si>
  <si>
    <t>Control effectiveness based on mitigation strategy                 1-5</t>
  </si>
  <si>
    <r>
      <rPr/>
      <t xml:space="preserve">Residual Mitigated Risk         </t>
    </r>
    <r>
      <rPr>
        <rFont val="Arial"/>
        <b/>
        <color rgb="FF339966"/>
      </rPr>
      <t>Low = 1 - 8</t>
    </r>
    <r>
      <rPr>
        <rFont val="Arial"/>
        <b/>
      </rPr>
      <t xml:space="preserve">          </t>
    </r>
    <r>
      <rPr>
        <rFont val="Arial"/>
        <b/>
        <color rgb="FFFFFF00"/>
      </rPr>
      <t>Med = 9 - 16</t>
    </r>
    <r>
      <rPr>
        <rFont val="Arial"/>
        <b/>
      </rPr>
      <t xml:space="preserve">       </t>
    </r>
    <r>
      <rPr>
        <rFont val="Arial"/>
        <b/>
        <color rgb="FFFF0000"/>
      </rPr>
      <t>High = 17 - 25</t>
    </r>
  </si>
  <si>
    <t>Contingency Plan</t>
  </si>
  <si>
    <t>Cost of contingency plan</t>
  </si>
  <si>
    <t>Owner</t>
  </si>
  <si>
    <t>Last Review</t>
  </si>
  <si>
    <t>Status</t>
  </si>
  <si>
    <t>Software Resources</t>
  </si>
  <si>
    <t>Resources</t>
  </si>
  <si>
    <t xml:space="preserve">If the software effort is not secured, project will be delayed. </t>
  </si>
  <si>
    <t xml:space="preserve">Hiring process to hire 3 new SW engineers. </t>
  </si>
  <si>
    <t>Use Internal resources to cover, impacting other software projects.</t>
  </si>
  <si>
    <t xml:space="preserve">If suitable software candidates aren't found, create Work Package specification and subcontract aspect of the project. </t>
  </si>
  <si>
    <t>TBD</t>
  </si>
  <si>
    <t>PM</t>
  </si>
  <si>
    <t>Ongoing</t>
  </si>
  <si>
    <t>Integration with AEON</t>
  </si>
  <si>
    <t xml:space="preserve">Integration with AEON is assumed to be done at the TOM Toolkit level. If more integration is required, the scope of the project changes as additional software compoenents will be required. Integration with AEON needs to be clarified to firm project scope. 
</t>
  </si>
  <si>
    <t xml:space="preserve">Escalation to project sponsor to determine what is the required level of integration. </t>
  </si>
  <si>
    <t>Ongoing. Need definition by Conceptual Design Review to ensure scope of the project is firm.</t>
  </si>
  <si>
    <t>Technology missalignment</t>
  </si>
  <si>
    <t>Technical</t>
  </si>
  <si>
    <t xml:space="preserve">If project team is not aligned on technology stack used for the project, the schedule will be impacted. </t>
  </si>
  <si>
    <t xml:space="preserve">Regular technical meetings with team and definiton of technical standards for project development up front. </t>
  </si>
  <si>
    <t xml:space="preserve">Lowered likelihood, as team is progressing well on this. </t>
  </si>
  <si>
    <t>Missed external dependencies</t>
  </si>
  <si>
    <t>If a dependency between TDA Software and an external system is not identified, TDA SW Scope will change</t>
  </si>
  <si>
    <t xml:space="preserve">Project with sufficient Systems Engineering support to ensure all external interfaces are well understood and identified. </t>
  </si>
  <si>
    <t>Regular meetings/communication with Las Cumbres Observatory for work on APIs</t>
  </si>
  <si>
    <t>Key personnel unavailable</t>
  </si>
  <si>
    <t>If key personnel aren't available the project will be delayed</t>
  </si>
  <si>
    <t>Maintain project priority and resource requests visible. Ensure the proper priority is given to project in the observatory</t>
  </si>
  <si>
    <t>Ongoing. Observatory has given GEMMA top priority so this helps.</t>
  </si>
  <si>
    <t>Scheduler complexity</t>
  </si>
  <si>
    <t xml:space="preserve">If scheduling Gemini automatically proves to be overly complicated, the project will be delayed. </t>
  </si>
  <si>
    <t>Investigation of strategies to solve the scheduling problem.  Prototying to assess impact of requirements and strategies.</t>
  </si>
  <si>
    <t>Consider simplifying requirements and scope.</t>
  </si>
  <si>
    <t>Lowered impact, since feasibility studies shows this is solvable.</t>
  </si>
  <si>
    <t>Automation Flexibility</t>
  </si>
  <si>
    <t>If automation cannot be made to flexibly handle different GMOS modes, scope will change (only the most common modes will be automated) - note: applies both for obs automation and data reduction automation. split into two risks?</t>
  </si>
  <si>
    <t>Tasks requiring flexibility are prioritized to start first</t>
  </si>
  <si>
    <t>DR Senior Supplier</t>
  </si>
  <si>
    <t>Ongoing. DR work package on schedule</t>
  </si>
  <si>
    <t>Scheduler performance</t>
  </si>
  <si>
    <t>If the scheduler cannot run fast enough to adapt to changing conditions/events then there may be telescope downtime or missed observing opportunities.</t>
  </si>
  <si>
    <t>Prototyping to assess performance.</t>
  </si>
  <si>
    <t>Early testing at full load to evaluate performance. If not meeting specifications, investigate strategies to improve performance (hardware and algorithms).</t>
  </si>
  <si>
    <t>Ongoing. Scheduler WP to start late in May 2019</t>
  </si>
  <si>
    <t>Internet connectivity</t>
  </si>
  <si>
    <t>If the internet connections between the ODB/scheduler/archive are not reliable then there may be downtime or missed observing opportunities.</t>
  </si>
  <si>
    <t>Work with internet providers and other observatories to improve internet connections and make them more reliable.</t>
  </si>
  <si>
    <t>Develop contingencies in software to handle some internet distruptions.</t>
  </si>
  <si>
    <t>Ongoing. No changes</t>
  </si>
  <si>
    <t>Changed external dependencies</t>
  </si>
  <si>
    <t>If Astropy dependencies change in a way that is incompatible with our data reduction code, project will be delayed</t>
  </si>
  <si>
    <t>Participate in Astropy coordination and development to avoid such changes</t>
  </si>
  <si>
    <t>Fork a previous version that is compatible and maintain it as part of our package going forward</t>
  </si>
  <si>
    <t>Ongoing. Intent to hire one of the Astropy maintainers. This will reduce this risk significantly</t>
  </si>
  <si>
    <t>OCS3 Dependencies</t>
  </si>
  <si>
    <t>TDA presupposes an OCS that is able to ingest, schedule, and execute observations, but OCS3 remains largely undefined. Lack of definition will delay the project.</t>
  </si>
  <si>
    <t xml:space="preserve">OCS Ugrades made a high priority project to operations. </t>
  </si>
  <si>
    <t>Lowered likelihhod as OCS is completing conceptual design stage</t>
  </si>
  <si>
    <t>Environmental Monitoring</t>
  </si>
  <si>
    <t>TDA presupposes reliable continuous environmental monitoring. Lack of availability will delay deployment.</t>
  </si>
  <si>
    <t>Requirements for TDA will be identified as part of the operational concept definition and plans to address them will be part of the project</t>
  </si>
  <si>
    <t>Deployment Strategy</t>
  </si>
  <si>
    <t>TDA requires joint telescope scheduling which requires off-site deployment, but there is no policy about how this is to be done. Lack of guidance or arbitrary constraints will delay the project.</t>
  </si>
  <si>
    <t>Deployment strategy is part of OCS Upgrades plan, and will be resolved by June 2019.</t>
  </si>
  <si>
    <t xml:space="preserve">Lowered risk as good progress on this has been made. </t>
  </si>
  <si>
    <t>TAC Changes</t>
  </si>
  <si>
    <t>TDA may require changes to the TAC process, including changes to scoring methodology in order to allow more accurate scheduling. How will this be negotiated? Lack of defintion (or late decisions) may delay the project.</t>
  </si>
  <si>
    <t xml:space="preserve">This is being addressed as part of the Operational Concept for TDA and OCS. </t>
  </si>
  <si>
    <t xml:space="preserve"> </t>
  </si>
  <si>
    <t xml:space="preserve">Low Risk, as this is being discussed in the context of the operational concept, and should be resolved in the next two months. </t>
  </si>
  <si>
    <t>Operations Changes</t>
  </si>
  <si>
    <t>TDA will require changes in nighttime operations. Risk of disruption and loss of time if this is not done carefully.</t>
  </si>
  <si>
    <t xml:space="preserve">This is part of the TDA plan to transfer the system to operations. </t>
  </si>
  <si>
    <t>Long-Term Scheduling</t>
  </si>
  <si>
    <t>TDA requires precise short-term scheduling but this must be reconciled with long-term scheduling constraints, which may require simulations or other techniques distinct from the constraint-based scheduler currently under discussion, or SRI-style policy changes. Lack of consideration may delay the project.</t>
  </si>
  <si>
    <t>Topic included in the TDA Operational Concept definition</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</si>
</sst>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mmmm yyyy"/>
  </numFmts>
  <fonts count="8">
    <font>
      <sz val="10.0"/>
      <color rgb="FF000000"/>
      <name val="Arial"/>
    </font>
    <font>
      <sz val="12.0"/>
      <name val="Arial"/>
    </font>
    <font>
      <sz val="12.0"/>
      <color rgb="FFFF0000"/>
      <name val="Arial"/>
    </font>
    <font>
      <b/>
      <sz val="12.0"/>
      <color rgb="FFFF0000"/>
      <name val="Arial"/>
    </font>
    <font>
      <b/>
      <sz val="12.0"/>
      <name val="Arial"/>
    </font>
    <font/>
    <font>
      <sz val="12.0"/>
      <color rgb="FF000000"/>
      <name val="Tahoma"/>
    </font>
    <font>
      <sz val="12.0"/>
      <color rgb="FF000000"/>
      <name val="Arial"/>
    </font>
  </fonts>
  <fills count="9">
    <fill>
      <patternFill patternType="none"/>
    </fill>
    <fill>
      <patternFill patternType="lightGray"/>
    </fill>
    <fill>
      <patternFill patternType="solid">
        <fgColor rgb="FFCC99FF"/>
        <bgColor rgb="FFCC99FF"/>
      </patternFill>
    </fill>
    <fill>
      <patternFill patternType="solid">
        <fgColor rgb="FFC0C0C0"/>
        <bgColor rgb="FFC0C0C0"/>
      </patternFill>
    </fill>
    <fill>
      <patternFill patternType="solid">
        <fgColor rgb="FF99CCFF"/>
        <bgColor rgb="FF99CCFF"/>
      </patternFill>
    </fill>
    <fill>
      <patternFill patternType="solid">
        <fgColor rgb="FFCCFFFF"/>
        <bgColor rgb="FFCCFFFF"/>
      </patternFill>
    </fill>
    <fill>
      <patternFill patternType="solid">
        <fgColor rgb="FFFF99CC"/>
        <bgColor rgb="FFFF99CC"/>
      </patternFill>
    </fill>
    <fill>
      <patternFill patternType="solid">
        <fgColor rgb="FFBFBFBF"/>
        <bgColor rgb="FFBFBFBF"/>
      </patternFill>
    </fill>
    <fill>
      <patternFill patternType="solid">
        <fgColor rgb="FFFFFFFF"/>
        <bgColor rgb="FFFFFFFF"/>
      </patternFill>
    </fill>
  </fills>
  <borders count="9">
    <border/>
    <border>
      <left style="thin">
        <color rgb="FF000000"/>
      </left>
      <top style="thin">
        <color rgb="FF000000"/>
      </top>
      <bottom style="thin">
        <color rgb="FF000000"/>
      </bottom>
    </border>
    <border>
      <left/>
      <top/>
      <bottom style="thin">
        <color rgb="FF000000"/>
      </bottom>
    </border>
    <border>
      <top style="thin">
        <color rgb="FF000000"/>
      </top>
      <bottom style="thin">
        <color rgb="FF000000"/>
      </bottom>
    </border>
    <border>
      <top/>
      <bottom style="thin">
        <color rgb="FF000000"/>
      </bottom>
    </border>
    <border>
      <right style="thin">
        <color rgb="FF000000"/>
      </right>
      <top style="thin">
        <color rgb="FF000000"/>
      </top>
      <bottom style="thin">
        <color rgb="FF000000"/>
      </bottom>
    </border>
    <border>
      <right/>
      <top/>
      <bottom style="thin">
        <color rgb="FF000000"/>
      </bottom>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s>
  <cellStyleXfs count="1">
    <xf borderId="0" fillId="0" fontId="0" numFmtId="0" applyAlignment="1" applyFont="1"/>
  </cellStyleXfs>
  <cellXfs count="52">
    <xf borderId="0" fillId="0" fontId="0" numFmtId="0" xfId="0" applyAlignment="1" applyFont="1">
      <alignment readingOrder="0" shrinkToFit="0" vertical="bottom" wrapText="0"/>
    </xf>
    <xf borderId="0" fillId="0" fontId="1" numFmtId="0" xfId="0" applyFont="1"/>
    <xf borderId="0" fillId="0" fontId="2" numFmtId="0" xfId="0" applyAlignment="1" applyFont="1">
      <alignment horizontal="center" readingOrder="0" shrinkToFit="0" vertical="center" wrapText="1"/>
    </xf>
    <xf borderId="0" fillId="0" fontId="1" numFmtId="0" xfId="0" applyAlignment="1" applyFont="1">
      <alignment shrinkToFit="0" vertical="bottom" wrapText="1"/>
    </xf>
    <xf borderId="0" fillId="0" fontId="2" numFmtId="0" xfId="0" applyAlignment="1" applyFont="1">
      <alignment horizontal="center" shrinkToFit="0" vertical="center" wrapText="1"/>
    </xf>
    <xf borderId="0" fillId="0" fontId="3" numFmtId="0" xfId="0" applyAlignment="1" applyFont="1">
      <alignment shrinkToFit="0" vertical="bottom" wrapText="0"/>
    </xf>
    <xf borderId="1" fillId="2" fontId="4" numFmtId="0" xfId="0" applyAlignment="1" applyBorder="1" applyFill="1" applyFont="1">
      <alignment horizontal="center" shrinkToFit="0" vertical="bottom" wrapText="1"/>
    </xf>
    <xf borderId="2" fillId="3" fontId="4" numFmtId="0" xfId="0" applyAlignment="1" applyBorder="1" applyFill="1" applyFont="1">
      <alignment horizontal="center" shrinkToFit="0" vertical="center" wrapText="0"/>
    </xf>
    <xf borderId="3" fillId="0" fontId="5" numFmtId="0" xfId="0" applyBorder="1" applyFont="1"/>
    <xf borderId="4" fillId="0" fontId="5" numFmtId="0" xfId="0" applyBorder="1" applyFont="1"/>
    <xf borderId="5" fillId="0" fontId="5" numFmtId="0" xfId="0" applyBorder="1" applyFont="1"/>
    <xf borderId="6" fillId="0" fontId="5" numFmtId="0" xfId="0" applyBorder="1" applyFont="1"/>
    <xf borderId="7" fillId="4" fontId="4" numFmtId="0" xfId="0" applyAlignment="1" applyBorder="1" applyFill="1" applyFont="1">
      <alignment shrinkToFit="0" vertical="top" wrapText="1"/>
    </xf>
    <xf borderId="7" fillId="4" fontId="4" numFmtId="0" xfId="0" applyAlignment="1" applyBorder="1" applyFont="1">
      <alignment horizontal="center" shrinkToFit="0" vertical="top" wrapText="1"/>
    </xf>
    <xf borderId="7" fillId="0" fontId="4" numFmtId="0" xfId="0" applyAlignment="1" applyBorder="1" applyFont="1">
      <alignment shrinkToFit="0" vertical="bottom" wrapText="0"/>
    </xf>
    <xf borderId="2" fillId="5" fontId="4" numFmtId="0" xfId="0" applyAlignment="1" applyBorder="1" applyFill="1" applyFont="1">
      <alignment horizontal="center" readingOrder="0" shrinkToFit="0" vertical="center" wrapText="0"/>
    </xf>
    <xf borderId="7" fillId="0" fontId="4" numFmtId="0" xfId="0" applyAlignment="1" applyBorder="1" applyFont="1">
      <alignment shrinkToFit="0" vertical="bottom" wrapText="1"/>
    </xf>
    <xf borderId="7" fillId="0" fontId="4" numFmtId="0" xfId="0" applyAlignment="1" applyBorder="1" applyFont="1">
      <alignment shrinkToFit="0" vertical="top" wrapText="1"/>
    </xf>
    <xf borderId="7" fillId="0" fontId="4" numFmtId="0" xfId="0" applyAlignment="1" applyBorder="1" applyFont="1">
      <alignment horizontal="center" shrinkToFit="0" vertical="top" wrapText="1"/>
    </xf>
    <xf borderId="2" fillId="6" fontId="4" numFmtId="0" xfId="0" applyAlignment="1" applyBorder="1" applyFill="1" applyFont="1">
      <alignment horizontal="center" shrinkToFit="0" vertical="center" wrapText="1"/>
    </xf>
    <xf borderId="7" fillId="3" fontId="4" numFmtId="0" xfId="0" applyAlignment="1" applyBorder="1" applyFont="1">
      <alignment horizontal="center" shrinkToFit="0" vertical="center" wrapText="1"/>
    </xf>
    <xf borderId="7" fillId="7" fontId="4" numFmtId="0" xfId="0" applyAlignment="1" applyBorder="1" applyFill="1" applyFont="1">
      <alignment horizontal="center" shrinkToFit="0" vertical="center" wrapText="1"/>
    </xf>
    <xf borderId="1" fillId="2" fontId="4" numFmtId="0" xfId="0" applyAlignment="1" applyBorder="1" applyFont="1">
      <alignment horizontal="center" shrinkToFit="0" vertical="top" wrapText="1"/>
    </xf>
    <xf borderId="7" fillId="0" fontId="4" numFmtId="9" xfId="0" applyAlignment="1" applyBorder="1" applyFont="1" applyNumberFormat="1">
      <alignment horizontal="center" shrinkToFit="0" vertical="top" wrapText="1"/>
    </xf>
    <xf borderId="7" fillId="4" fontId="1" numFmtId="0" xfId="0" applyAlignment="1" applyBorder="1" applyFont="1">
      <alignment shrinkToFit="0" vertical="top" wrapText="1"/>
    </xf>
    <xf borderId="7" fillId="3" fontId="4" numFmtId="0" xfId="0" applyAlignment="1" applyBorder="1" applyFont="1">
      <alignment shrinkToFit="0" vertical="top" wrapText="1"/>
    </xf>
    <xf borderId="7" fillId="3" fontId="4" numFmtId="9" xfId="0" applyAlignment="1" applyBorder="1" applyFont="1" applyNumberFormat="1">
      <alignment horizontal="center" shrinkToFit="0" vertical="top" wrapText="1"/>
    </xf>
    <xf borderId="7" fillId="5" fontId="4" numFmtId="0" xfId="0" applyAlignment="1" applyBorder="1" applyFont="1">
      <alignment horizontal="center" shrinkToFit="0" vertical="center" wrapText="1"/>
    </xf>
    <xf borderId="7" fillId="6" fontId="4" numFmtId="0" xfId="0" applyAlignment="1" applyBorder="1" applyFont="1">
      <alignment horizontal="center" shrinkToFit="0" vertical="center" wrapText="1"/>
    </xf>
    <xf borderId="7" fillId="6" fontId="4" numFmtId="0" xfId="0" applyAlignment="1" applyBorder="1" applyFont="1">
      <alignment horizontal="center" readingOrder="0" shrinkToFit="0" vertical="center" wrapText="1"/>
    </xf>
    <xf borderId="7" fillId="8" fontId="6" numFmtId="0" xfId="0" applyAlignment="1" applyBorder="1" applyFill="1" applyFont="1">
      <alignment readingOrder="0" shrinkToFit="0" vertical="center" wrapText="1"/>
    </xf>
    <xf borderId="7" fillId="0" fontId="1" numFmtId="0" xfId="0" applyAlignment="1" applyBorder="1" applyFont="1">
      <alignment readingOrder="0" shrinkToFit="0" vertical="center" wrapText="0"/>
    </xf>
    <xf borderId="7" fillId="0" fontId="1" numFmtId="0" xfId="0" applyAlignment="1" applyBorder="1" applyFont="1">
      <alignment readingOrder="0" shrinkToFit="0" vertical="center" wrapText="1"/>
    </xf>
    <xf borderId="7" fillId="8" fontId="1" numFmtId="0" xfId="0" applyAlignment="1" applyBorder="1" applyFont="1">
      <alignment horizontal="center" readingOrder="0" shrinkToFit="0" vertical="center" wrapText="1"/>
    </xf>
    <xf borderId="7" fillId="5" fontId="4" numFmtId="1" xfId="0" applyAlignment="1" applyBorder="1" applyFont="1" applyNumberFormat="1">
      <alignment horizontal="center" shrinkToFit="0" vertical="center" wrapText="1"/>
    </xf>
    <xf borderId="7" fillId="6" fontId="4" numFmtId="1" xfId="0" applyAlignment="1" applyBorder="1" applyFont="1" applyNumberFormat="1">
      <alignment horizontal="center" shrinkToFit="0" vertical="center" wrapText="1"/>
    </xf>
    <xf borderId="7" fillId="0" fontId="1" numFmtId="1" xfId="0" applyAlignment="1" applyBorder="1" applyFont="1" applyNumberFormat="1">
      <alignment horizontal="center" readingOrder="0" shrinkToFit="0" vertical="center" wrapText="1"/>
    </xf>
    <xf borderId="7" fillId="8" fontId="1" numFmtId="0" xfId="0" applyAlignment="1" applyBorder="1" applyFont="1">
      <alignment horizontal="center" readingOrder="0" shrinkToFit="0" vertical="center" wrapText="0"/>
    </xf>
    <xf borderId="7" fillId="8" fontId="1" numFmtId="164" xfId="0" applyAlignment="1" applyBorder="1" applyFont="1" applyNumberFormat="1">
      <alignment horizontal="center" readingOrder="0" shrinkToFit="0" vertical="center" wrapText="0"/>
    </xf>
    <xf borderId="7" fillId="8" fontId="1" numFmtId="0" xfId="0" applyAlignment="1" applyBorder="1" applyFont="1">
      <alignment horizontal="center" shrinkToFit="0" vertical="center" wrapText="1"/>
    </xf>
    <xf borderId="7" fillId="0" fontId="4" numFmtId="1" xfId="0" applyAlignment="1" applyBorder="1" applyFont="1" applyNumberFormat="1">
      <alignment horizontal="center" shrinkToFit="0" vertical="center" wrapText="1"/>
    </xf>
    <xf borderId="0" fillId="8" fontId="7" numFmtId="0" xfId="0" applyAlignment="1" applyFont="1">
      <alignment horizontal="center" readingOrder="0" shrinkToFit="0" vertical="center" wrapText="1"/>
    </xf>
    <xf borderId="7" fillId="8" fontId="7" numFmtId="0" xfId="0" applyAlignment="1" applyBorder="1" applyFont="1">
      <alignment horizontal="center" readingOrder="0" shrinkToFit="0" vertical="center" wrapText="1"/>
    </xf>
    <xf borderId="7" fillId="8" fontId="1" numFmtId="164" xfId="0" applyAlignment="1" applyBorder="1" applyFont="1" applyNumberFormat="1">
      <alignment horizontal="center" readingOrder="0" shrinkToFit="0" vertical="center" wrapText="1"/>
    </xf>
    <xf borderId="7" fillId="0" fontId="1" numFmtId="0" xfId="0" applyAlignment="1" applyBorder="1" applyFont="1">
      <alignment horizontal="center" readingOrder="0" shrinkToFit="0" vertical="center" wrapText="1"/>
    </xf>
    <xf borderId="7" fillId="8" fontId="1" numFmtId="0" xfId="0" applyAlignment="1" applyBorder="1" applyFont="1">
      <alignment horizontal="center" shrinkToFit="0" vertical="center" wrapText="0"/>
    </xf>
    <xf borderId="7" fillId="0" fontId="1" numFmtId="0" xfId="0" applyAlignment="1" applyBorder="1" applyFont="1">
      <alignment shrinkToFit="0" vertical="center" wrapText="0"/>
    </xf>
    <xf borderId="7" fillId="8" fontId="6" numFmtId="0" xfId="0" applyAlignment="1" applyBorder="1" applyFont="1">
      <alignment shrinkToFit="0" vertical="center" wrapText="1"/>
    </xf>
    <xf borderId="7" fillId="0" fontId="1" numFmtId="0" xfId="0" applyAlignment="1" applyBorder="1" applyFont="1">
      <alignment shrinkToFit="0" vertical="center" wrapText="1"/>
    </xf>
    <xf borderId="8" fillId="8" fontId="1" numFmtId="0" xfId="0" applyAlignment="1" applyBorder="1" applyFont="1">
      <alignment horizontal="center" shrinkToFit="0" vertical="center" wrapText="1"/>
    </xf>
    <xf borderId="7" fillId="0" fontId="1" numFmtId="0" xfId="0" applyAlignment="1" applyBorder="1" applyFont="1">
      <alignment horizontal="center" shrinkToFit="0" vertical="center" wrapText="1"/>
    </xf>
    <xf borderId="7" fillId="0" fontId="1" numFmtId="0" xfId="0" applyAlignment="1" applyBorder="1" applyFont="1">
      <alignment horizontal="center" shrinkToFit="0" vertical="center" wrapText="0"/>
    </xf>
  </cellXfs>
  <cellStyles count="1">
    <cellStyle xfId="0" name="Normal" builtinId="0"/>
  </cellStyles>
  <dxfs count="3">
    <dxf>
      <font/>
      <fill>
        <patternFill patternType="solid">
          <fgColor rgb="FF00FF00"/>
          <bgColor rgb="FF00FF00"/>
        </patternFill>
      </fill>
      <border/>
    </dxf>
    <dxf>
      <font/>
      <fill>
        <patternFill patternType="solid">
          <fgColor rgb="FFFFFF00"/>
          <bgColor rgb="FFFFFF00"/>
        </patternFill>
      </fill>
      <border/>
    </dxf>
    <dxf>
      <font>
        <color rgb="FFFFFFFF"/>
      </font>
      <fill>
        <patternFill patternType="solid">
          <fgColor rgb="FFFF0000"/>
          <bgColor rgb="FFFF0000"/>
        </patternFill>
      </fill>
      <border/>
    </dxf>
  </dxfs>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2.xml"/><Relationship Id="rId3"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showGridLines="0" workbookViewId="0"/>
  </sheetViews>
  <sheetFormatPr customHeight="1" defaultColWidth="14.43" defaultRowHeight="15.0"/>
  <cols>
    <col customWidth="1" min="1" max="1" width="2.29"/>
    <col customWidth="1" min="2" max="7" width="34.43"/>
    <col customWidth="1" min="8" max="8" width="2.29"/>
  </cols>
  <sheetData>
    <row r="1">
      <c r="A1" s="1"/>
      <c r="B1" s="1"/>
      <c r="C1" s="3"/>
      <c r="D1" s="1"/>
      <c r="E1" s="3"/>
      <c r="F1" s="1"/>
      <c r="G1" s="3"/>
      <c r="H1" s="1"/>
    </row>
    <row r="2">
      <c r="A2" s="1"/>
      <c r="B2" s="5" t="s">
        <v>0</v>
      </c>
      <c r="C2" s="3"/>
      <c r="D2" s="1"/>
      <c r="E2" s="3"/>
      <c r="F2" s="1"/>
      <c r="G2" s="3"/>
      <c r="H2" s="1"/>
    </row>
    <row r="3">
      <c r="A3" s="1"/>
      <c r="B3" s="1"/>
      <c r="C3" s="3"/>
      <c r="D3" s="1"/>
      <c r="E3" s="3"/>
      <c r="F3" s="1"/>
      <c r="G3" s="3"/>
      <c r="H3" s="1"/>
    </row>
    <row r="4">
      <c r="A4" s="1"/>
      <c r="B4" s="6" t="s">
        <v>1</v>
      </c>
      <c r="C4" s="8"/>
      <c r="D4" s="8"/>
      <c r="E4" s="8"/>
      <c r="F4" s="8"/>
      <c r="G4" s="10"/>
      <c r="H4" s="1"/>
    </row>
    <row r="5">
      <c r="A5" s="1"/>
      <c r="B5" s="12" t="s">
        <v>3</v>
      </c>
      <c r="C5" s="13">
        <v>1.0</v>
      </c>
      <c r="D5" s="13">
        <v>2.0</v>
      </c>
      <c r="E5" s="13">
        <v>3.0</v>
      </c>
      <c r="F5" s="13">
        <v>4.0</v>
      </c>
      <c r="G5" s="13">
        <v>5.0</v>
      </c>
      <c r="H5" s="1"/>
    </row>
    <row r="6">
      <c r="A6" s="1"/>
      <c r="B6" s="14" t="s">
        <v>5</v>
      </c>
      <c r="C6" s="16" t="s">
        <v>6</v>
      </c>
      <c r="D6" s="14"/>
      <c r="E6" s="16" t="s">
        <v>8</v>
      </c>
      <c r="F6" s="14"/>
      <c r="G6" s="16" t="s">
        <v>9</v>
      </c>
      <c r="H6" s="1"/>
    </row>
    <row r="7">
      <c r="A7" s="1"/>
      <c r="B7" s="17" t="s">
        <v>10</v>
      </c>
      <c r="C7" s="18" t="s">
        <v>11</v>
      </c>
      <c r="D7" s="18"/>
      <c r="E7" s="18" t="s">
        <v>12</v>
      </c>
      <c r="F7" s="18"/>
      <c r="G7" s="18" t="s">
        <v>13</v>
      </c>
      <c r="H7" s="1"/>
    </row>
    <row r="8">
      <c r="A8" s="1"/>
      <c r="B8" s="17" t="s">
        <v>14</v>
      </c>
      <c r="C8" s="18" t="s">
        <v>15</v>
      </c>
      <c r="D8" s="18"/>
      <c r="E8" s="18" t="s">
        <v>16</v>
      </c>
      <c r="F8" s="18"/>
      <c r="G8" s="18" t="s">
        <v>17</v>
      </c>
      <c r="H8" s="1"/>
    </row>
    <row r="9">
      <c r="A9" s="1"/>
      <c r="B9" s="17" t="s">
        <v>18</v>
      </c>
      <c r="C9" s="18" t="s">
        <v>19</v>
      </c>
      <c r="D9" s="18"/>
      <c r="E9" s="18" t="s">
        <v>20</v>
      </c>
      <c r="F9" s="18"/>
      <c r="G9" s="18" t="s">
        <v>21</v>
      </c>
      <c r="H9" s="1"/>
    </row>
    <row r="10">
      <c r="A10" s="1"/>
      <c r="B10" s="17" t="s">
        <v>22</v>
      </c>
      <c r="C10" s="18" t="s">
        <v>23</v>
      </c>
      <c r="D10" s="18"/>
      <c r="E10" s="18" t="s">
        <v>24</v>
      </c>
      <c r="F10" s="18"/>
      <c r="G10" s="18" t="s">
        <v>25</v>
      </c>
      <c r="H10" s="1"/>
    </row>
    <row r="11">
      <c r="A11" s="1"/>
      <c r="B11" s="17" t="s">
        <v>26</v>
      </c>
      <c r="C11" s="18" t="s">
        <v>27</v>
      </c>
      <c r="D11" s="18"/>
      <c r="E11" s="18" t="s">
        <v>28</v>
      </c>
      <c r="F11" s="18" t="s">
        <v>29</v>
      </c>
      <c r="G11" s="18" t="s">
        <v>30</v>
      </c>
      <c r="H11" s="1"/>
    </row>
    <row r="12">
      <c r="A12" s="1"/>
      <c r="B12" s="1"/>
      <c r="C12" s="3"/>
      <c r="D12" s="1"/>
      <c r="E12" s="3"/>
      <c r="F12" s="1"/>
      <c r="G12" s="3"/>
      <c r="H12" s="1"/>
    </row>
    <row r="13">
      <c r="A13" s="1"/>
      <c r="B13" s="1"/>
      <c r="C13" s="3"/>
      <c r="D13" s="1"/>
      <c r="E13" s="3"/>
      <c r="F13" s="1"/>
      <c r="G13" s="3"/>
      <c r="H13" s="1"/>
    </row>
    <row r="14">
      <c r="A14" s="1"/>
      <c r="B14" s="22" t="s">
        <v>32</v>
      </c>
      <c r="C14" s="8"/>
      <c r="D14" s="8"/>
      <c r="E14" s="8"/>
      <c r="F14" s="8"/>
      <c r="G14" s="10"/>
      <c r="H14" s="1"/>
    </row>
    <row r="15">
      <c r="A15" s="1"/>
      <c r="B15" s="12" t="s">
        <v>34</v>
      </c>
      <c r="C15" s="13">
        <v>1.0</v>
      </c>
      <c r="D15" s="13">
        <v>2.0</v>
      </c>
      <c r="E15" s="13">
        <v>3.0</v>
      </c>
      <c r="F15" s="13">
        <v>4.0</v>
      </c>
      <c r="G15" s="13">
        <v>5.0</v>
      </c>
      <c r="H15" s="1"/>
    </row>
    <row r="16">
      <c r="A16" s="1"/>
      <c r="B16" s="17" t="s">
        <v>35</v>
      </c>
      <c r="C16" s="23">
        <v>0.0</v>
      </c>
      <c r="D16" s="23">
        <v>0.25</v>
      </c>
      <c r="E16" s="23">
        <v>0.5</v>
      </c>
      <c r="F16" s="23">
        <v>0.75</v>
      </c>
      <c r="G16" s="23">
        <v>1.0</v>
      </c>
      <c r="H16" s="1"/>
    </row>
    <row r="17">
      <c r="A17" s="1"/>
      <c r="B17" s="17" t="s">
        <v>36</v>
      </c>
      <c r="C17" s="18" t="s">
        <v>37</v>
      </c>
      <c r="D17" s="18"/>
      <c r="E17" s="18" t="s">
        <v>38</v>
      </c>
      <c r="F17" s="18"/>
      <c r="G17" s="18" t="s">
        <v>39</v>
      </c>
      <c r="H17" s="1"/>
    </row>
    <row r="18">
      <c r="A18" s="1"/>
      <c r="B18" s="22" t="s">
        <v>40</v>
      </c>
      <c r="C18" s="8"/>
      <c r="D18" s="8"/>
      <c r="E18" s="8"/>
      <c r="F18" s="8"/>
      <c r="G18" s="10"/>
      <c r="H18" s="1"/>
    </row>
    <row r="19">
      <c r="A19" s="1"/>
      <c r="B19" s="24"/>
      <c r="C19" s="13">
        <v>1.0</v>
      </c>
      <c r="D19" s="13">
        <v>2.0</v>
      </c>
      <c r="E19" s="13">
        <v>3.0</v>
      </c>
      <c r="F19" s="13">
        <v>4.0</v>
      </c>
      <c r="G19" s="13">
        <v>5.0</v>
      </c>
      <c r="H19" s="1"/>
    </row>
    <row r="20">
      <c r="A20" s="1"/>
      <c r="B20" s="25" t="s">
        <v>41</v>
      </c>
      <c r="C20" s="26">
        <v>0.99</v>
      </c>
      <c r="D20" s="26">
        <v>0.75</v>
      </c>
      <c r="E20" s="26">
        <v>0.5</v>
      </c>
      <c r="F20" s="26">
        <v>0.25</v>
      </c>
      <c r="G20" s="26">
        <v>0.01</v>
      </c>
      <c r="H20" s="1"/>
    </row>
    <row r="21">
      <c r="A21" s="1"/>
      <c r="B21" s="17" t="s">
        <v>36</v>
      </c>
      <c r="C21" s="23" t="s">
        <v>42</v>
      </c>
      <c r="D21" s="23"/>
      <c r="E21" s="23" t="s">
        <v>43</v>
      </c>
      <c r="F21" s="23"/>
      <c r="G21" s="23" t="s">
        <v>44</v>
      </c>
      <c r="H21" s="1"/>
    </row>
    <row r="22">
      <c r="A22" s="1"/>
      <c r="B22" s="1"/>
      <c r="C22" s="3"/>
      <c r="D22" s="1"/>
      <c r="E22" s="3"/>
      <c r="F22" s="1"/>
      <c r="G22" s="3"/>
      <c r="H22" s="1"/>
    </row>
  </sheetData>
  <mergeCells count="3">
    <mergeCell ref="B4:G4"/>
    <mergeCell ref="B14:G14"/>
    <mergeCell ref="B18:G18"/>
  </mergeCells>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showGridLines="0" workbookViewId="0">
      <pane ySplit="3.0" topLeftCell="A4" activePane="bottomLeft" state="frozen"/>
      <selection activeCell="B5" sqref="B5" pane="bottomLeft"/>
    </sheetView>
  </sheetViews>
  <sheetFormatPr customHeight="1" defaultColWidth="14.43" defaultRowHeight="15.0"/>
  <cols>
    <col customWidth="1" min="1" max="1" width="21.57"/>
    <col customWidth="1" min="2" max="2" width="15.14"/>
    <col customWidth="1" min="3" max="3" width="30.14"/>
    <col customWidth="1" min="4" max="6" width="15.14"/>
    <col customWidth="1" min="7" max="7" width="30.14"/>
    <col customWidth="1" min="8" max="9" width="15.14"/>
    <col customWidth="1" min="10" max="10" width="30.14"/>
    <col customWidth="1" min="11" max="12" width="15.14"/>
    <col customWidth="1" min="13" max="13" width="30.14"/>
    <col customWidth="1" min="14" max="14" width="21.57"/>
    <col customWidth="1" min="15" max="17" width="15.14"/>
  </cols>
  <sheetData>
    <row r="1">
      <c r="A1" s="2"/>
      <c r="B1" s="4"/>
      <c r="C1" s="4"/>
      <c r="D1" s="4"/>
      <c r="E1" s="4"/>
      <c r="F1" s="4"/>
      <c r="G1" s="4"/>
      <c r="H1" s="4"/>
      <c r="I1" s="4"/>
      <c r="J1" s="4"/>
      <c r="K1" s="4"/>
      <c r="L1" s="4"/>
      <c r="M1" s="4"/>
      <c r="N1" s="4"/>
      <c r="O1" s="4"/>
      <c r="P1" s="4"/>
      <c r="Q1" s="4"/>
    </row>
    <row r="2">
      <c r="A2" s="7" t="s">
        <v>2</v>
      </c>
      <c r="B2" s="9"/>
      <c r="C2" s="9"/>
      <c r="D2" s="9"/>
      <c r="E2" s="9"/>
      <c r="F2" s="11"/>
      <c r="G2" s="15" t="s">
        <v>4</v>
      </c>
      <c r="H2" s="9"/>
      <c r="I2" s="11"/>
      <c r="J2" s="19" t="s">
        <v>7</v>
      </c>
      <c r="K2" s="9"/>
      <c r="L2" s="9"/>
      <c r="M2" s="9"/>
      <c r="N2" s="9"/>
      <c r="O2" s="9"/>
      <c r="P2" s="9"/>
      <c r="Q2" s="11"/>
    </row>
    <row r="3">
      <c r="A3" s="20" t="s">
        <v>31</v>
      </c>
      <c r="B3" s="21" t="s">
        <v>33</v>
      </c>
      <c r="C3" s="20" t="s">
        <v>45</v>
      </c>
      <c r="D3" s="20" t="s">
        <v>46</v>
      </c>
      <c r="E3" s="20" t="s">
        <v>47</v>
      </c>
      <c r="F3" s="20" t="s">
        <v>48</v>
      </c>
      <c r="G3" s="27" t="s">
        <v>49</v>
      </c>
      <c r="H3" s="27" t="s">
        <v>50</v>
      </c>
      <c r="I3" s="27" t="s">
        <v>51</v>
      </c>
      <c r="J3" s="28" t="s">
        <v>52</v>
      </c>
      <c r="K3" s="28" t="s">
        <v>53</v>
      </c>
      <c r="L3" s="28" t="s">
        <v>54</v>
      </c>
      <c r="M3" s="28" t="s">
        <v>55</v>
      </c>
      <c r="N3" s="28" t="s">
        <v>56</v>
      </c>
      <c r="O3" s="28" t="s">
        <v>57</v>
      </c>
      <c r="P3" s="29" t="s">
        <v>58</v>
      </c>
      <c r="Q3" s="28" t="s">
        <v>59</v>
      </c>
    </row>
    <row r="4">
      <c r="A4" s="30" t="s">
        <v>60</v>
      </c>
      <c r="B4" s="31" t="s">
        <v>61</v>
      </c>
      <c r="C4" s="32" t="s">
        <v>62</v>
      </c>
      <c r="D4" s="33">
        <v>4.0</v>
      </c>
      <c r="E4" s="33">
        <v>5.0</v>
      </c>
      <c r="F4" s="20">
        <f t="shared" ref="F4:F99" si="1">IF(OR(D4&lt;1,E4&lt;1)," ",D4*E4)</f>
        <v>20</v>
      </c>
      <c r="G4" s="33" t="s">
        <v>63</v>
      </c>
      <c r="H4" s="33">
        <v>4.0</v>
      </c>
      <c r="I4" s="34">
        <f>IF(H4&lt;0.0001," ",((E4*(1-(LOOKUP(H4,'Grading Criteria'!$C$19:$G$19,'Grading Criteria'!$C$20:$G$20))))*D4))</f>
        <v>15</v>
      </c>
      <c r="J4" s="33" t="s">
        <v>64</v>
      </c>
      <c r="K4" s="33">
        <v>3.0</v>
      </c>
      <c r="L4" s="35">
        <f>IF(K4&lt;0.0001," ",((E4*(1-(LOOKUP(K4,'Grading Criteria'!$C$19:$G$19,'Grading Criteria'!$C$20:$G$20))))*D4))</f>
        <v>10</v>
      </c>
      <c r="M4" s="36" t="s">
        <v>65</v>
      </c>
      <c r="N4" s="36" t="s">
        <v>66</v>
      </c>
      <c r="O4" s="37" t="s">
        <v>67</v>
      </c>
      <c r="P4" s="38">
        <v>43586.0</v>
      </c>
      <c r="Q4" s="37" t="s">
        <v>68</v>
      </c>
    </row>
    <row r="5">
      <c r="A5" s="30" t="s">
        <v>69</v>
      </c>
      <c r="B5" s="31" t="s">
        <v>26</v>
      </c>
      <c r="C5" s="32" t="s">
        <v>70</v>
      </c>
      <c r="D5" s="33">
        <v>3.0</v>
      </c>
      <c r="E5" s="33">
        <v>4.0</v>
      </c>
      <c r="F5" s="20">
        <f t="shared" si="1"/>
        <v>12</v>
      </c>
      <c r="G5" s="33" t="s">
        <v>71</v>
      </c>
      <c r="H5" s="33">
        <v>4.0</v>
      </c>
      <c r="I5" s="34">
        <f>IF(H5&lt;0.0001," ",((E5*(1-(LOOKUP(H5,'Grading Criteria'!$C$19:$G$19,'Grading Criteria'!$C$20:$G$20))))*D5))</f>
        <v>9</v>
      </c>
      <c r="J5" s="39"/>
      <c r="K5" s="39"/>
      <c r="L5" s="35"/>
      <c r="M5" s="40"/>
      <c r="N5" s="40"/>
      <c r="O5" s="37" t="s">
        <v>67</v>
      </c>
      <c r="P5" s="38">
        <v>43586.0</v>
      </c>
      <c r="Q5" s="33" t="s">
        <v>72</v>
      </c>
    </row>
    <row r="6">
      <c r="A6" s="30" t="s">
        <v>73</v>
      </c>
      <c r="B6" s="31" t="s">
        <v>74</v>
      </c>
      <c r="C6" s="32" t="s">
        <v>75</v>
      </c>
      <c r="D6" s="33">
        <v>3.0</v>
      </c>
      <c r="E6" s="33">
        <v>2.0</v>
      </c>
      <c r="F6" s="20">
        <f t="shared" si="1"/>
        <v>6</v>
      </c>
      <c r="G6" s="33" t="s">
        <v>76</v>
      </c>
      <c r="H6" s="33">
        <v>2.0</v>
      </c>
      <c r="I6" s="34">
        <f>IF(H6&lt;0.0001," ",((E6*(1-(LOOKUP(H6,'Grading Criteria'!$C$19:$G$19,'Grading Criteria'!$C$20:$G$20))))*D6))</f>
        <v>1.5</v>
      </c>
      <c r="J6" s="39"/>
      <c r="K6" s="39"/>
      <c r="L6" s="35" t="str">
        <f>IF(K6&lt;0.0001," ",((E6*(1-(LOOKUP(K6,'Grading Criteria'!$C$19:$G$19,'Grading Criteria'!$C$20:$G$20))))*D6))</f>
        <v> </v>
      </c>
      <c r="M6" s="40"/>
      <c r="N6" s="40"/>
      <c r="O6" s="37" t="s">
        <v>67</v>
      </c>
      <c r="P6" s="38">
        <v>43586.0</v>
      </c>
      <c r="Q6" s="33" t="s">
        <v>77</v>
      </c>
    </row>
    <row r="7">
      <c r="A7" s="30" t="s">
        <v>78</v>
      </c>
      <c r="B7" s="31" t="s">
        <v>26</v>
      </c>
      <c r="C7" s="32" t="s">
        <v>79</v>
      </c>
      <c r="D7" s="33">
        <v>4.0</v>
      </c>
      <c r="E7" s="33">
        <v>3.0</v>
      </c>
      <c r="F7" s="20">
        <f t="shared" si="1"/>
        <v>12</v>
      </c>
      <c r="G7" s="33" t="s">
        <v>80</v>
      </c>
      <c r="H7" s="33">
        <v>3.0</v>
      </c>
      <c r="I7" s="34">
        <f>IF(H7&lt;0.0001," ",((E7*(1-(LOOKUP(H7,'Grading Criteria'!$C$19:$G$19,'Grading Criteria'!$C$20:$G$20))))*D7))</f>
        <v>6</v>
      </c>
      <c r="J7" s="41" t="s">
        <v>81</v>
      </c>
      <c r="K7" s="33">
        <v>3.0</v>
      </c>
      <c r="L7" s="35">
        <f>IF(K7&lt;0.0001," ",((E7*(1-(LOOKUP(K7,'Grading Criteria'!$C$19:$G$19,'Grading Criteria'!$C$20:$G$20))))*D7))</f>
        <v>6</v>
      </c>
      <c r="M7" s="40"/>
      <c r="N7" s="40"/>
      <c r="O7" s="37" t="s">
        <v>67</v>
      </c>
      <c r="P7" s="38">
        <v>43586.0</v>
      </c>
      <c r="Q7" s="37" t="s">
        <v>68</v>
      </c>
    </row>
    <row r="8">
      <c r="A8" s="30" t="s">
        <v>82</v>
      </c>
      <c r="B8" s="31" t="s">
        <v>61</v>
      </c>
      <c r="C8" s="32" t="s">
        <v>83</v>
      </c>
      <c r="D8" s="33">
        <v>4.0</v>
      </c>
      <c r="E8" s="33">
        <v>3.0</v>
      </c>
      <c r="F8" s="20">
        <f t="shared" si="1"/>
        <v>12</v>
      </c>
      <c r="G8" s="33" t="s">
        <v>84</v>
      </c>
      <c r="H8" s="33">
        <v>3.0</v>
      </c>
      <c r="I8" s="34">
        <f>IF(H8&lt;0.0001," ",((E8*(1-(LOOKUP(H8,'Grading Criteria'!$C$19:$G$19,'Grading Criteria'!$C$20:$G$20))))*D8))</f>
        <v>6</v>
      </c>
      <c r="J8" s="39"/>
      <c r="K8" s="39"/>
      <c r="L8" s="35" t="str">
        <f>IF(K8&lt;0.0001," ",((E8*(1-(LOOKUP(K8,'Grading Criteria'!$C$19:$G$19,'Grading Criteria'!$C$20:$G$20))))*D8))</f>
        <v> </v>
      </c>
      <c r="M8" s="40"/>
      <c r="N8" s="40"/>
      <c r="O8" s="37" t="s">
        <v>67</v>
      </c>
      <c r="P8" s="38">
        <v>43586.0</v>
      </c>
      <c r="Q8" s="33" t="s">
        <v>85</v>
      </c>
    </row>
    <row r="9">
      <c r="A9" s="30" t="s">
        <v>86</v>
      </c>
      <c r="B9" s="31" t="s">
        <v>74</v>
      </c>
      <c r="C9" s="32" t="s">
        <v>87</v>
      </c>
      <c r="D9" s="33">
        <v>4.0</v>
      </c>
      <c r="E9" s="33">
        <v>2.0</v>
      </c>
      <c r="F9" s="20">
        <f t="shared" si="1"/>
        <v>8</v>
      </c>
      <c r="G9" s="33" t="s">
        <v>88</v>
      </c>
      <c r="H9" s="33">
        <v>3.0</v>
      </c>
      <c r="I9" s="34">
        <f>IF(H9&lt;0.0001," ",((E9*(1-(LOOKUP(H9,'Grading Criteria'!$C$19:$G$19,'Grading Criteria'!$C$20:$G$20))))*D9))</f>
        <v>4</v>
      </c>
      <c r="J9" s="42" t="s">
        <v>89</v>
      </c>
      <c r="K9" s="33">
        <v>3.0</v>
      </c>
      <c r="L9" s="35">
        <f>IF(K9&lt;0.0001," ",((E9*(1-(LOOKUP(K9,'Grading Criteria'!$C$19:$G$19,'Grading Criteria'!$C$20:$G$20))))*D9))</f>
        <v>4</v>
      </c>
      <c r="M9" s="40"/>
      <c r="N9" s="40"/>
      <c r="O9" s="37" t="s">
        <v>67</v>
      </c>
      <c r="P9" s="38">
        <v>43586.0</v>
      </c>
      <c r="Q9" s="33" t="s">
        <v>90</v>
      </c>
    </row>
    <row r="10">
      <c r="A10" s="30" t="s">
        <v>91</v>
      </c>
      <c r="B10" s="31" t="s">
        <v>74</v>
      </c>
      <c r="C10" s="32" t="s">
        <v>92</v>
      </c>
      <c r="D10" s="33">
        <v>3.0</v>
      </c>
      <c r="E10" s="33">
        <v>2.0</v>
      </c>
      <c r="F10" s="20">
        <f t="shared" si="1"/>
        <v>6</v>
      </c>
      <c r="G10" s="33" t="s">
        <v>93</v>
      </c>
      <c r="H10" s="33">
        <v>3.0</v>
      </c>
      <c r="I10" s="34">
        <f>IF(H10&lt;0.0001," ",((E10*(1-(LOOKUP(H10,'Grading Criteria'!$C$19:$G$19,'Grading Criteria'!$C$20:$G$20))))*D10))</f>
        <v>3</v>
      </c>
      <c r="J10" s="41" t="s">
        <v>89</v>
      </c>
      <c r="K10" s="33">
        <v>3.0</v>
      </c>
      <c r="L10" s="35">
        <f>IF(K10&lt;0.0001," ",((E10*(1-(LOOKUP(K10,'Grading Criteria'!$C$19:$G$19,'Grading Criteria'!$C$20:$G$20))))*D10))</f>
        <v>3</v>
      </c>
      <c r="M10" s="40"/>
      <c r="N10" s="40"/>
      <c r="O10" s="33" t="s">
        <v>94</v>
      </c>
      <c r="P10" s="38">
        <v>43586.0</v>
      </c>
      <c r="Q10" s="33" t="s">
        <v>95</v>
      </c>
    </row>
    <row r="11">
      <c r="A11" s="30" t="s">
        <v>96</v>
      </c>
      <c r="B11" s="31" t="s">
        <v>74</v>
      </c>
      <c r="C11" s="32" t="s">
        <v>97</v>
      </c>
      <c r="D11" s="33">
        <v>4.0</v>
      </c>
      <c r="E11" s="33">
        <v>2.0</v>
      </c>
      <c r="F11" s="20">
        <f t="shared" si="1"/>
        <v>8</v>
      </c>
      <c r="G11" s="33" t="s">
        <v>98</v>
      </c>
      <c r="H11" s="33">
        <v>3.0</v>
      </c>
      <c r="I11" s="34">
        <f>IF(H11&lt;0.0001," ",((E11*(1-(LOOKUP(H11,'Grading Criteria'!$C$19:$G$19,'Grading Criteria'!$C$20:$G$20))))*D11))</f>
        <v>4</v>
      </c>
      <c r="J11" s="41" t="s">
        <v>99</v>
      </c>
      <c r="K11" s="33">
        <v>2.0</v>
      </c>
      <c r="L11" s="35">
        <f>IF(K11&lt;0.0001," ",((E11*(1-(LOOKUP(K11,'Grading Criteria'!$C$19:$G$19,'Grading Criteria'!$C$20:$G$20))))*D11))</f>
        <v>2</v>
      </c>
      <c r="M11" s="40"/>
      <c r="N11" s="40"/>
      <c r="O11" s="33" t="s">
        <v>67</v>
      </c>
      <c r="P11" s="43">
        <v>43586.0</v>
      </c>
      <c r="Q11" s="33" t="s">
        <v>100</v>
      </c>
    </row>
    <row r="12">
      <c r="A12" s="30" t="s">
        <v>101</v>
      </c>
      <c r="B12" s="31" t="s">
        <v>74</v>
      </c>
      <c r="C12" s="32" t="s">
        <v>102</v>
      </c>
      <c r="D12" s="33">
        <v>4.0</v>
      </c>
      <c r="E12" s="33">
        <v>3.0</v>
      </c>
      <c r="F12" s="20">
        <f t="shared" si="1"/>
        <v>12</v>
      </c>
      <c r="G12" s="33" t="s">
        <v>103</v>
      </c>
      <c r="H12" s="33">
        <v>3.0</v>
      </c>
      <c r="I12" s="34">
        <f>IF(H12&lt;0.0001," ",((E12*(1-(LOOKUP(H12,'Grading Criteria'!$C$19:$G$19,'Grading Criteria'!$C$20:$G$20))))*D12))</f>
        <v>6</v>
      </c>
      <c r="J12" s="42" t="s">
        <v>104</v>
      </c>
      <c r="K12" s="33">
        <v>3.0</v>
      </c>
      <c r="L12" s="35">
        <f>IF(K12&lt;0.0001," ",((E12*(1-(LOOKUP(K12,'Grading Criteria'!$C$19:$G$19,'Grading Criteria'!$C$20:$G$20))))*D12))</f>
        <v>6</v>
      </c>
      <c r="M12" s="40"/>
      <c r="N12" s="40"/>
      <c r="O12" s="33" t="s">
        <v>67</v>
      </c>
      <c r="P12" s="43">
        <v>43586.0</v>
      </c>
      <c r="Q12" s="33" t="s">
        <v>105</v>
      </c>
    </row>
    <row r="13">
      <c r="A13" s="30" t="s">
        <v>106</v>
      </c>
      <c r="B13" s="31" t="s">
        <v>74</v>
      </c>
      <c r="C13" s="32" t="s">
        <v>107</v>
      </c>
      <c r="D13" s="33">
        <v>3.0</v>
      </c>
      <c r="E13" s="33">
        <v>3.0</v>
      </c>
      <c r="F13" s="20">
        <f t="shared" si="1"/>
        <v>9</v>
      </c>
      <c r="G13" s="33" t="s">
        <v>108</v>
      </c>
      <c r="H13" s="33">
        <v>4.0</v>
      </c>
      <c r="I13" s="34">
        <f>IF(H13&lt;0.0001," ",((E13*(1-(LOOKUP(H13,'Grading Criteria'!$C$19:$G$19,'Grading Criteria'!$C$20:$G$20))))*D13))</f>
        <v>6.75</v>
      </c>
      <c r="J13" s="33" t="s">
        <v>109</v>
      </c>
      <c r="K13" s="33">
        <v>2.0</v>
      </c>
      <c r="L13" s="35">
        <f>IF(K13&lt;0.0001," ",((E13*(1-(LOOKUP(K13,'Grading Criteria'!$C$19:$G$19,'Grading Criteria'!$C$20:$G$20))))*D13))</f>
        <v>2.25</v>
      </c>
      <c r="M13" s="40"/>
      <c r="N13" s="40"/>
      <c r="O13" s="33" t="s">
        <v>94</v>
      </c>
      <c r="P13" s="38">
        <v>43586.0</v>
      </c>
      <c r="Q13" s="33" t="s">
        <v>110</v>
      </c>
    </row>
    <row r="14">
      <c r="A14" s="30" t="s">
        <v>111</v>
      </c>
      <c r="B14" s="31" t="s">
        <v>26</v>
      </c>
      <c r="C14" s="32" t="s">
        <v>112</v>
      </c>
      <c r="D14" s="44">
        <v>5.0</v>
      </c>
      <c r="E14" s="44">
        <v>3.0</v>
      </c>
      <c r="F14" s="20">
        <f t="shared" si="1"/>
        <v>15</v>
      </c>
      <c r="G14" s="33" t="s">
        <v>113</v>
      </c>
      <c r="H14" s="44">
        <v>3.0</v>
      </c>
      <c r="I14" s="34">
        <f>IF(H14&lt;0.0001," ",((E14*(1-(LOOKUP(H14,'Grading Criteria'!$C$19:$G$19,'Grading Criteria'!$C$20:$G$20))))*D14))</f>
        <v>7.5</v>
      </c>
      <c r="J14" s="39"/>
      <c r="K14" s="39"/>
      <c r="L14" s="35" t="str">
        <f>IF(K14&lt;0.0001," ",((E14*(1-(LOOKUP(K14,'Grading Criteria'!$C$19:$G$19,'Grading Criteria'!$C$20:$G$20))))*D14))</f>
        <v> </v>
      </c>
      <c r="M14" s="40"/>
      <c r="N14" s="40"/>
      <c r="O14" s="37" t="s">
        <v>67</v>
      </c>
      <c r="P14" s="38">
        <v>43586.0</v>
      </c>
      <c r="Q14" s="33" t="s">
        <v>114</v>
      </c>
    </row>
    <row r="15">
      <c r="A15" s="30" t="s">
        <v>115</v>
      </c>
      <c r="B15" s="31" t="s">
        <v>74</v>
      </c>
      <c r="C15" s="32" t="s">
        <v>116</v>
      </c>
      <c r="D15" s="44">
        <v>4.0</v>
      </c>
      <c r="E15" s="44">
        <v>3.0</v>
      </c>
      <c r="F15" s="20">
        <f t="shared" si="1"/>
        <v>12</v>
      </c>
      <c r="G15" s="33" t="s">
        <v>117</v>
      </c>
      <c r="H15" s="44">
        <v>3.0</v>
      </c>
      <c r="I15" s="34">
        <f>IF(H15&lt;0.0001," ",((E15*(1-(LOOKUP(H15,'Grading Criteria'!$C$19:$G$19,'Grading Criteria'!$C$20:$G$20))))*D15))</f>
        <v>6</v>
      </c>
      <c r="J15" s="39"/>
      <c r="K15" s="39"/>
      <c r="L15" s="35" t="str">
        <f>IF(K15&lt;0.0001," ",((E15*(1-(LOOKUP(K15,'Grading Criteria'!$C$19:$G$19,'Grading Criteria'!$C$20:$G$20))))*D15))</f>
        <v> </v>
      </c>
      <c r="M15" s="40"/>
      <c r="N15" s="40"/>
      <c r="O15" s="37" t="s">
        <v>67</v>
      </c>
      <c r="P15" s="38">
        <v>43586.0</v>
      </c>
      <c r="Q15" s="33" t="s">
        <v>68</v>
      </c>
    </row>
    <row r="16">
      <c r="A16" s="30" t="s">
        <v>118</v>
      </c>
      <c r="B16" s="31"/>
      <c r="C16" s="32" t="s">
        <v>119</v>
      </c>
      <c r="D16" s="44">
        <v>4.0</v>
      </c>
      <c r="E16" s="44">
        <v>2.0</v>
      </c>
      <c r="F16" s="20">
        <f t="shared" si="1"/>
        <v>8</v>
      </c>
      <c r="G16" s="42" t="s">
        <v>120</v>
      </c>
      <c r="H16" s="44">
        <v>2.0</v>
      </c>
      <c r="I16" s="34">
        <f>IF(H16&lt;0.0001," ",((E16*(1-(LOOKUP(H16,'Grading Criteria'!$C$19:$G$19,'Grading Criteria'!$C$20:$G$20))))*D16))</f>
        <v>2</v>
      </c>
      <c r="J16" s="39"/>
      <c r="K16" s="39"/>
      <c r="L16" s="35" t="str">
        <f>IF(K16&lt;0.0001," ",((E16*(1-(LOOKUP(K16,'Grading Criteria'!$C$19:$G$19,'Grading Criteria'!$C$20:$G$20))))*D16))</f>
        <v> </v>
      </c>
      <c r="M16" s="40"/>
      <c r="N16" s="40"/>
      <c r="O16" s="45"/>
      <c r="P16" s="38">
        <v>43586.0</v>
      </c>
      <c r="Q16" s="33" t="s">
        <v>121</v>
      </c>
    </row>
    <row r="17">
      <c r="A17" s="30" t="s">
        <v>122</v>
      </c>
      <c r="B17" s="46"/>
      <c r="C17" s="32" t="s">
        <v>123</v>
      </c>
      <c r="D17" s="44">
        <v>4.0</v>
      </c>
      <c r="E17" s="44">
        <v>2.0</v>
      </c>
      <c r="F17" s="20">
        <f t="shared" si="1"/>
        <v>8</v>
      </c>
      <c r="G17" s="33" t="s">
        <v>124</v>
      </c>
      <c r="H17" s="44">
        <v>3.0</v>
      </c>
      <c r="I17" s="34">
        <f>IF(H17&lt;0.0001," ",((E17*(1-(LOOKUP(H17,'Grading Criteria'!$C$19:$G$19,'Grading Criteria'!$C$20:$G$20))))*D17))</f>
        <v>4</v>
      </c>
      <c r="J17" s="39"/>
      <c r="K17" s="33" t="s">
        <v>125</v>
      </c>
      <c r="L17" s="35" t="str">
        <f>IF(K17&lt;0.0001," ",((E17*(1-(LOOKUP(K17,'Grading Criteria'!$C$19:$G$19,'Grading Criteria'!$C$20:$G$20))))*D17))</f>
        <v>#N/A</v>
      </c>
      <c r="M17" s="40"/>
      <c r="N17" s="40"/>
      <c r="O17" s="37" t="s">
        <v>67</v>
      </c>
      <c r="P17" s="38">
        <v>43586.0</v>
      </c>
      <c r="Q17" s="33" t="s">
        <v>126</v>
      </c>
    </row>
    <row r="18">
      <c r="A18" s="30" t="s">
        <v>127</v>
      </c>
      <c r="B18" s="46"/>
      <c r="C18" s="32" t="s">
        <v>128</v>
      </c>
      <c r="D18" s="33">
        <v>4.0</v>
      </c>
      <c r="E18" s="33">
        <v>3.0</v>
      </c>
      <c r="F18" s="20">
        <f t="shared" si="1"/>
        <v>12</v>
      </c>
      <c r="G18" s="33" t="s">
        <v>129</v>
      </c>
      <c r="H18" s="33">
        <v>3.0</v>
      </c>
      <c r="I18" s="34">
        <f>IF(H18&lt;0.0001," ",((E18*(1-(LOOKUP(H18,'Grading Criteria'!$C$19:$G$19,'Grading Criteria'!$C$20:$G$20))))*D18))</f>
        <v>6</v>
      </c>
      <c r="J18" s="39"/>
      <c r="K18" s="39"/>
      <c r="L18" s="35" t="str">
        <f>IF(K18&lt;0.0001," ",((E18*(1-(LOOKUP(K18,'Grading Criteria'!$C$19:$G$19,'Grading Criteria'!$C$20:$G$20))))*D18))</f>
        <v> </v>
      </c>
      <c r="M18" s="40"/>
      <c r="N18" s="40"/>
      <c r="O18" s="37" t="s">
        <v>67</v>
      </c>
      <c r="P18" s="38">
        <v>43586.0</v>
      </c>
      <c r="Q18" s="33" t="s">
        <v>68</v>
      </c>
    </row>
    <row r="19">
      <c r="A19" s="30" t="s">
        <v>130</v>
      </c>
      <c r="B19" s="46"/>
      <c r="C19" s="32" t="s">
        <v>131</v>
      </c>
      <c r="D19" s="33">
        <v>3.0</v>
      </c>
      <c r="E19" s="33">
        <v>3.0</v>
      </c>
      <c r="F19" s="20">
        <f t="shared" si="1"/>
        <v>9</v>
      </c>
      <c r="G19" s="33" t="s">
        <v>132</v>
      </c>
      <c r="H19" s="33">
        <v>3.0</v>
      </c>
      <c r="I19" s="34">
        <f>IF(H19&lt;0.0001," ",((E19*(1-(LOOKUP(H19,'Grading Criteria'!$C$19:$G$19,'Grading Criteria'!$C$20:$G$20))))*D19))</f>
        <v>4.5</v>
      </c>
      <c r="J19" s="39"/>
      <c r="K19" s="39"/>
      <c r="L19" s="35" t="str">
        <f>IF(K19&lt;0.0001," ",((E19*(1-(LOOKUP(K19,'Grading Criteria'!$C$19:$G$19,'Grading Criteria'!$C$20:$G$20))))*D19))</f>
        <v> </v>
      </c>
      <c r="M19" s="40"/>
      <c r="N19" s="40"/>
      <c r="O19" s="37" t="s">
        <v>67</v>
      </c>
      <c r="P19" s="38">
        <v>43586.0</v>
      </c>
      <c r="Q19" s="37" t="s">
        <v>68</v>
      </c>
    </row>
    <row r="20">
      <c r="A20" s="47"/>
      <c r="B20" s="46"/>
      <c r="C20" s="48"/>
      <c r="D20" s="39"/>
      <c r="E20" s="39"/>
      <c r="F20" s="20" t="str">
        <f t="shared" si="1"/>
        <v> </v>
      </c>
      <c r="G20" s="39"/>
      <c r="H20" s="39"/>
      <c r="I20" s="34" t="str">
        <f>IF(H20&lt;0.0001," ",((E20*(1-(LOOKUP(H20,'Grading Criteria'!$C$19:$G$19,'Grading Criteria'!$C$20:$G$20))))*D20))</f>
        <v> </v>
      </c>
      <c r="J20" s="39"/>
      <c r="K20" s="39"/>
      <c r="L20" s="35" t="str">
        <f>IF(K20&lt;0.0001," ",((E20*(1-(LOOKUP(K20,'Grading Criteria'!$C$19:$G$19,'Grading Criteria'!$C$20:$G$20))))*D20))</f>
        <v> </v>
      </c>
      <c r="M20" s="40"/>
      <c r="N20" s="40"/>
      <c r="O20" s="45"/>
      <c r="P20" s="45"/>
      <c r="Q20" s="45"/>
    </row>
    <row r="21">
      <c r="A21" s="47"/>
      <c r="B21" s="46"/>
      <c r="C21" s="48"/>
      <c r="D21" s="39"/>
      <c r="E21" s="39"/>
      <c r="F21" s="20" t="str">
        <f t="shared" si="1"/>
        <v> </v>
      </c>
      <c r="G21" s="39"/>
      <c r="H21" s="39"/>
      <c r="I21" s="34" t="str">
        <f>IF(H21&lt;0.0001," ",((E21*(1-(LOOKUP(H21,'Grading Criteria'!$C$19:$G$19,'Grading Criteria'!$C$20:$G$20))))*D21))</f>
        <v> </v>
      </c>
      <c r="J21" s="39"/>
      <c r="K21" s="39"/>
      <c r="L21" s="35" t="str">
        <f>IF(K21&lt;0.0001," ",((E21*(1-(LOOKUP(K21,'Grading Criteria'!$C$19:$G$19,'Grading Criteria'!$C$20:$G$20))))*D21))</f>
        <v> </v>
      </c>
      <c r="M21" s="40"/>
      <c r="N21" s="40"/>
      <c r="O21" s="45"/>
      <c r="P21" s="45"/>
      <c r="Q21" s="45"/>
    </row>
    <row r="22">
      <c r="A22" s="47"/>
      <c r="B22" s="46"/>
      <c r="C22" s="48"/>
      <c r="D22" s="39"/>
      <c r="E22" s="39"/>
      <c r="F22" s="20" t="str">
        <f t="shared" si="1"/>
        <v> </v>
      </c>
      <c r="G22" s="39"/>
      <c r="H22" s="39"/>
      <c r="I22" s="34" t="str">
        <f>IF(H22&lt;0.0001," ",((E22*(1-(LOOKUP(H22,'Grading Criteria'!$C$19:$G$19,'Grading Criteria'!$C$20:$G$20))))*D22))</f>
        <v> </v>
      </c>
      <c r="J22" s="39"/>
      <c r="K22" s="39"/>
      <c r="L22" s="35" t="str">
        <f>IF(K22&lt;0.0001," ",((E22*(1-(LOOKUP(K22,'Grading Criteria'!$C$19:$G$19,'Grading Criteria'!$C$20:$G$20))))*D22))</f>
        <v> </v>
      </c>
      <c r="M22" s="40"/>
      <c r="N22" s="40"/>
      <c r="O22" s="45"/>
      <c r="P22" s="45"/>
      <c r="Q22" s="45"/>
    </row>
    <row r="23">
      <c r="A23" s="47"/>
      <c r="B23" s="46"/>
      <c r="C23" s="48"/>
      <c r="D23" s="39"/>
      <c r="E23" s="39"/>
      <c r="F23" s="20" t="str">
        <f t="shared" si="1"/>
        <v> </v>
      </c>
      <c r="G23" s="39"/>
      <c r="H23" s="39"/>
      <c r="I23" s="34" t="str">
        <f>IF(H23&lt;0.0001," ",((E23*(1-(LOOKUP(H23,'Grading Criteria'!$C$19:$G$19,'Grading Criteria'!$C$20:$G$20))))*D23))</f>
        <v> </v>
      </c>
      <c r="J23" s="39"/>
      <c r="K23" s="39"/>
      <c r="L23" s="35" t="str">
        <f>IF(K23&lt;0.0001," ",((E23*(1-(LOOKUP(K23,'Grading Criteria'!$C$19:$G$19,'Grading Criteria'!$C$20:$G$20))))*D23))</f>
        <v> </v>
      </c>
      <c r="M23" s="40"/>
      <c r="N23" s="40"/>
      <c r="O23" s="45"/>
      <c r="P23" s="45"/>
      <c r="Q23" s="45"/>
    </row>
    <row r="24">
      <c r="A24" s="47"/>
      <c r="B24" s="46"/>
      <c r="C24" s="48"/>
      <c r="D24" s="39"/>
      <c r="E24" s="39"/>
      <c r="F24" s="20" t="str">
        <f t="shared" si="1"/>
        <v> </v>
      </c>
      <c r="G24" s="39"/>
      <c r="H24" s="39"/>
      <c r="I24" s="34" t="str">
        <f>IF(H24&lt;0.0001," ",((E24*(1-(LOOKUP(H24,'Grading Criteria'!$C$19:$G$19,'Grading Criteria'!$C$20:$G$20))))*D24))</f>
        <v> </v>
      </c>
      <c r="J24" s="39"/>
      <c r="K24" s="39"/>
      <c r="L24" s="35" t="str">
        <f>IF(K24&lt;0.0001," ",((E24*(1-(LOOKUP(K24,'Grading Criteria'!$C$19:$G$19,'Grading Criteria'!$C$20:$G$20))))*D24))</f>
        <v> </v>
      </c>
      <c r="M24" s="40"/>
      <c r="N24" s="40"/>
      <c r="O24" s="45"/>
      <c r="P24" s="45"/>
      <c r="Q24" s="45"/>
    </row>
    <row r="25">
      <c r="A25" s="47"/>
      <c r="B25" s="46"/>
      <c r="C25" s="48"/>
      <c r="D25" s="39"/>
      <c r="E25" s="39"/>
      <c r="F25" s="20" t="str">
        <f t="shared" si="1"/>
        <v> </v>
      </c>
      <c r="G25" s="39"/>
      <c r="H25" s="39"/>
      <c r="I25" s="34" t="str">
        <f>IF(H25&lt;0.0001," ",((E25*(1-(LOOKUP(H25,'Grading Criteria'!$C$19:$G$19,'Grading Criteria'!$C$20:$G$20))))*D25))</f>
        <v> </v>
      </c>
      <c r="J25" s="39"/>
      <c r="K25" s="39"/>
      <c r="L25" s="35" t="str">
        <f>IF(K25&lt;0.0001," ",((E25*(1-(LOOKUP(K25,'Grading Criteria'!$C$19:$G$19,'Grading Criteria'!$C$20:$G$20))))*D25))</f>
        <v> </v>
      </c>
      <c r="M25" s="40"/>
      <c r="N25" s="40"/>
      <c r="O25" s="45"/>
      <c r="P25" s="45"/>
      <c r="Q25" s="45"/>
    </row>
    <row r="26">
      <c r="A26" s="47"/>
      <c r="B26" s="46"/>
      <c r="C26" s="48"/>
      <c r="D26" s="39"/>
      <c r="E26" s="39"/>
      <c r="F26" s="20" t="str">
        <f t="shared" si="1"/>
        <v> </v>
      </c>
      <c r="G26" s="39"/>
      <c r="H26" s="39"/>
      <c r="I26" s="34" t="str">
        <f>IF(H26&lt;0.0001," ",((E26*(1-(LOOKUP(H26,'Grading Criteria'!$C$19:$G$19,'Grading Criteria'!$C$20:$G$20))))*D26))</f>
        <v> </v>
      </c>
      <c r="J26" s="39"/>
      <c r="K26" s="39"/>
      <c r="L26" s="35" t="str">
        <f>IF(K26&lt;0.0001," ",((E26*(1-(LOOKUP(K26,'Grading Criteria'!$C$19:$G$19,'Grading Criteria'!$C$20:$G$20))))*D26))</f>
        <v> </v>
      </c>
      <c r="M26" s="40"/>
      <c r="N26" s="40"/>
      <c r="O26" s="45"/>
      <c r="P26" s="45"/>
      <c r="Q26" s="45"/>
    </row>
    <row r="27">
      <c r="A27" s="47"/>
      <c r="B27" s="46"/>
      <c r="C27" s="48"/>
      <c r="D27" s="39"/>
      <c r="E27" s="39"/>
      <c r="F27" s="20" t="str">
        <f t="shared" si="1"/>
        <v> </v>
      </c>
      <c r="G27" s="39"/>
      <c r="H27" s="39"/>
      <c r="I27" s="34" t="str">
        <f>IF(H27&lt;0.0001," ",((E27*(1-(LOOKUP(H27,'Grading Criteria'!$C$19:$G$19,'Grading Criteria'!$C$20:$G$20))))*D27))</f>
        <v> </v>
      </c>
      <c r="J27" s="39"/>
      <c r="K27" s="39"/>
      <c r="L27" s="35" t="str">
        <f>IF(K27&lt;0.0001," ",((E27*(1-(LOOKUP(K27,'Grading Criteria'!$C$19:$G$19,'Grading Criteria'!$C$20:$G$20))))*D27))</f>
        <v> </v>
      </c>
      <c r="M27" s="40"/>
      <c r="N27" s="40"/>
      <c r="O27" s="45"/>
      <c r="P27" s="45"/>
      <c r="Q27" s="45"/>
    </row>
    <row r="28">
      <c r="A28" s="47"/>
      <c r="B28" s="46"/>
      <c r="C28" s="48"/>
      <c r="D28" s="39"/>
      <c r="E28" s="39"/>
      <c r="F28" s="20" t="str">
        <f t="shared" si="1"/>
        <v> </v>
      </c>
      <c r="G28" s="39"/>
      <c r="H28" s="39"/>
      <c r="I28" s="34" t="str">
        <f>IF(H28&lt;0.0001," ",((E28*(1-(LOOKUP(H28,'Grading Criteria'!$C$19:$G$19,'Grading Criteria'!$C$20:$G$20))))*D28))</f>
        <v> </v>
      </c>
      <c r="J28" s="39"/>
      <c r="K28" s="39"/>
      <c r="L28" s="35" t="str">
        <f>IF(K28&lt;0.0001," ",((E28*(1-(LOOKUP(K28,'Grading Criteria'!$C$19:$G$19,'Grading Criteria'!$C$20:$G$20))))*D28))</f>
        <v> </v>
      </c>
      <c r="M28" s="40"/>
      <c r="N28" s="40"/>
      <c r="O28" s="45"/>
      <c r="P28" s="45"/>
      <c r="Q28" s="45"/>
    </row>
    <row r="29">
      <c r="A29" s="47"/>
      <c r="B29" s="46"/>
      <c r="C29" s="48"/>
      <c r="D29" s="39"/>
      <c r="E29" s="39"/>
      <c r="F29" s="20" t="str">
        <f t="shared" si="1"/>
        <v> </v>
      </c>
      <c r="G29" s="39"/>
      <c r="H29" s="39"/>
      <c r="I29" s="34" t="str">
        <f>IF(H29&lt;0.0001," ",((E29*(1-(LOOKUP(H29,'Grading Criteria'!$C$19:$G$19,'Grading Criteria'!$C$20:$G$20))))*D29))</f>
        <v> </v>
      </c>
      <c r="J29" s="39"/>
      <c r="K29" s="39"/>
      <c r="L29" s="35" t="str">
        <f>IF(K29&lt;0.0001," ",((E29*(1-(LOOKUP(K29,'Grading Criteria'!$C$19:$G$19,'Grading Criteria'!$C$20:$G$20))))*D29))</f>
        <v> </v>
      </c>
      <c r="M29" s="40"/>
      <c r="N29" s="40"/>
      <c r="O29" s="45"/>
      <c r="P29" s="45"/>
      <c r="Q29" s="45"/>
    </row>
    <row r="30">
      <c r="A30" s="47"/>
      <c r="B30" s="46"/>
      <c r="C30" s="48"/>
      <c r="D30" s="39"/>
      <c r="E30" s="39"/>
      <c r="F30" s="20" t="str">
        <f t="shared" si="1"/>
        <v> </v>
      </c>
      <c r="G30" s="39"/>
      <c r="H30" s="39"/>
      <c r="I30" s="34" t="str">
        <f>IF(H30&lt;0.0001," ",((E30*(1-(LOOKUP(H30,'Grading Criteria'!$C$19:$G$19,'Grading Criteria'!$C$20:$G$20))))*D30))</f>
        <v> </v>
      </c>
      <c r="J30" s="39"/>
      <c r="K30" s="39"/>
      <c r="L30" s="35" t="str">
        <f>IF(K30&lt;0.0001," ",((E30*(1-(LOOKUP(K30,'Grading Criteria'!$C$19:$G$19,'Grading Criteria'!$C$20:$G$20))))*D30))</f>
        <v> </v>
      </c>
      <c r="M30" s="40"/>
      <c r="N30" s="40"/>
      <c r="O30" s="45"/>
      <c r="P30" s="45"/>
      <c r="Q30" s="45"/>
    </row>
    <row r="31">
      <c r="A31" s="47"/>
      <c r="B31" s="46"/>
      <c r="C31" s="48"/>
      <c r="D31" s="39"/>
      <c r="E31" s="39"/>
      <c r="F31" s="20" t="str">
        <f t="shared" si="1"/>
        <v> </v>
      </c>
      <c r="G31" s="39"/>
      <c r="H31" s="39"/>
      <c r="I31" s="34" t="str">
        <f>IF(H31&lt;0.0001," ",((E31*(1-(LOOKUP(H31,'Grading Criteria'!$C$19:$G$19,'Grading Criteria'!$C$20:$G$20))))*D31))</f>
        <v> </v>
      </c>
      <c r="J31" s="39"/>
      <c r="K31" s="39"/>
      <c r="L31" s="35" t="str">
        <f>IF(K31&lt;0.0001," ",((E31*(1-(LOOKUP(K31,'Grading Criteria'!$C$19:$G$19,'Grading Criteria'!$C$20:$G$20))))*D31))</f>
        <v> </v>
      </c>
      <c r="M31" s="40"/>
      <c r="N31" s="40"/>
      <c r="O31" s="45"/>
      <c r="P31" s="45"/>
      <c r="Q31" s="45"/>
    </row>
    <row r="32">
      <c r="A32" s="47"/>
      <c r="B32" s="46"/>
      <c r="C32" s="48"/>
      <c r="D32" s="39"/>
      <c r="E32" s="39"/>
      <c r="F32" s="20" t="str">
        <f t="shared" si="1"/>
        <v> </v>
      </c>
      <c r="G32" s="39"/>
      <c r="H32" s="39"/>
      <c r="I32" s="34" t="str">
        <f>IF(H32&lt;0.0001," ",((E32*(1-(LOOKUP(H32,'Grading Criteria'!$C$19:$G$19,'Grading Criteria'!$C$20:$G$20))))*D32))</f>
        <v> </v>
      </c>
      <c r="J32" s="39"/>
      <c r="K32" s="39"/>
      <c r="L32" s="35" t="str">
        <f>IF(K32&lt;0.0001," ",((E32*(1-(LOOKUP(K32,'Grading Criteria'!$C$19:$G$19,'Grading Criteria'!$C$20:$G$20))))*D32))</f>
        <v> </v>
      </c>
      <c r="M32" s="40"/>
      <c r="N32" s="40"/>
      <c r="O32" s="45"/>
      <c r="P32" s="45"/>
      <c r="Q32" s="45"/>
    </row>
    <row r="33">
      <c r="A33" s="47"/>
      <c r="B33" s="46"/>
      <c r="C33" s="48"/>
      <c r="D33" s="39"/>
      <c r="E33" s="39"/>
      <c r="F33" s="20" t="str">
        <f t="shared" si="1"/>
        <v> </v>
      </c>
      <c r="G33" s="39"/>
      <c r="H33" s="39"/>
      <c r="I33" s="34" t="str">
        <f>IF(H33&lt;0.0001," ",((E33*(1-(LOOKUP(H33,'Grading Criteria'!$C$19:$G$19,'Grading Criteria'!$C$20:$G$20))))*D33))</f>
        <v> </v>
      </c>
      <c r="J33" s="39"/>
      <c r="K33" s="39"/>
      <c r="L33" s="35" t="str">
        <f>IF(K33&lt;0.0001," ",((E33*(1-(LOOKUP(K33,'Grading Criteria'!$C$19:$G$19,'Grading Criteria'!$C$20:$G$20))))*D33))</f>
        <v> </v>
      </c>
      <c r="M33" s="40"/>
      <c r="N33" s="40"/>
      <c r="O33" s="45"/>
      <c r="P33" s="45"/>
      <c r="Q33" s="45"/>
    </row>
    <row r="34">
      <c r="A34" s="47"/>
      <c r="B34" s="46"/>
      <c r="C34" s="48"/>
      <c r="D34" s="39"/>
      <c r="E34" s="39"/>
      <c r="F34" s="20" t="str">
        <f t="shared" si="1"/>
        <v> </v>
      </c>
      <c r="G34" s="39"/>
      <c r="H34" s="39"/>
      <c r="I34" s="34" t="str">
        <f>IF(H34&lt;0.0001," ",((E34*(1-(LOOKUP(H34,'Grading Criteria'!$C$19:$G$19,'Grading Criteria'!$C$20:$G$20))))*D34))</f>
        <v> </v>
      </c>
      <c r="J34" s="39"/>
      <c r="K34" s="39"/>
      <c r="L34" s="35" t="str">
        <f>IF(K34&lt;0.0001," ",((E34*(1-(LOOKUP(K34,'Grading Criteria'!$C$19:$G$19,'Grading Criteria'!$C$20:$G$20))))*D34))</f>
        <v> </v>
      </c>
      <c r="M34" s="40"/>
      <c r="N34" s="40"/>
      <c r="O34" s="45"/>
      <c r="P34" s="45"/>
      <c r="Q34" s="45"/>
    </row>
    <row r="35">
      <c r="A35" s="47"/>
      <c r="B35" s="46"/>
      <c r="C35" s="48"/>
      <c r="D35" s="39"/>
      <c r="E35" s="39"/>
      <c r="F35" s="20" t="str">
        <f t="shared" si="1"/>
        <v> </v>
      </c>
      <c r="G35" s="39"/>
      <c r="H35" s="39"/>
      <c r="I35" s="34" t="str">
        <f>IF(H35&lt;0.0001," ",((E35*(1-(LOOKUP(H35,'Grading Criteria'!$C$19:$G$19,'Grading Criteria'!$C$20:$G$20))))*D35))</f>
        <v> </v>
      </c>
      <c r="J35" s="39"/>
      <c r="K35" s="39"/>
      <c r="L35" s="35" t="str">
        <f>IF(K35&lt;0.0001," ",((E35*(1-(LOOKUP(K35,'Grading Criteria'!$C$19:$G$19,'Grading Criteria'!$C$20:$G$20))))*D35))</f>
        <v> </v>
      </c>
      <c r="M35" s="40"/>
      <c r="N35" s="40"/>
      <c r="O35" s="45"/>
      <c r="P35" s="45"/>
      <c r="Q35" s="45"/>
    </row>
    <row r="36">
      <c r="A36" s="47"/>
      <c r="B36" s="46"/>
      <c r="C36" s="48"/>
      <c r="D36" s="39"/>
      <c r="E36" s="39"/>
      <c r="F36" s="20" t="str">
        <f t="shared" si="1"/>
        <v> </v>
      </c>
      <c r="G36" s="39"/>
      <c r="H36" s="39"/>
      <c r="I36" s="34" t="str">
        <f>IF(H36&lt;0.0001," ",((E36*(1-(LOOKUP(H36,'Grading Criteria'!$C$19:$G$19,'Grading Criteria'!$C$20:$G$20))))*D36))</f>
        <v> </v>
      </c>
      <c r="J36" s="39"/>
      <c r="K36" s="39"/>
      <c r="L36" s="35" t="str">
        <f>IF(K36&lt;0.0001," ",((E36*(1-(LOOKUP(K36,'Grading Criteria'!$C$19:$G$19,'Grading Criteria'!$C$20:$G$20))))*D36))</f>
        <v> </v>
      </c>
      <c r="M36" s="40"/>
      <c r="N36" s="40"/>
      <c r="O36" s="45"/>
      <c r="P36" s="45"/>
      <c r="Q36" s="45"/>
    </row>
    <row r="37">
      <c r="A37" s="47"/>
      <c r="B37" s="46"/>
      <c r="C37" s="48"/>
      <c r="D37" s="39"/>
      <c r="E37" s="39"/>
      <c r="F37" s="20" t="str">
        <f t="shared" si="1"/>
        <v> </v>
      </c>
      <c r="G37" s="39"/>
      <c r="H37" s="39"/>
      <c r="I37" s="34" t="str">
        <f>IF(H37&lt;0.0001," ",((E37*(1-(LOOKUP(H37,'Grading Criteria'!$C$19:$G$19,'Grading Criteria'!$C$20:$G$20))))*D37))</f>
        <v> </v>
      </c>
      <c r="J37" s="39"/>
      <c r="K37" s="39"/>
      <c r="L37" s="35" t="str">
        <f>IF(K37&lt;0.0001," ",((E37*(1-(LOOKUP(K37,'Grading Criteria'!$C$19:$G$19,'Grading Criteria'!$C$20:$G$20))))*D37))</f>
        <v> </v>
      </c>
      <c r="M37" s="40"/>
      <c r="N37" s="40"/>
      <c r="O37" s="45"/>
      <c r="P37" s="45"/>
      <c r="Q37" s="45"/>
    </row>
    <row r="38">
      <c r="A38" s="47"/>
      <c r="B38" s="46"/>
      <c r="C38" s="48"/>
      <c r="D38" s="39"/>
      <c r="E38" s="39"/>
      <c r="F38" s="20" t="str">
        <f t="shared" si="1"/>
        <v> </v>
      </c>
      <c r="G38" s="39"/>
      <c r="H38" s="39"/>
      <c r="I38" s="34" t="str">
        <f>IF(H38&lt;0.0001," ",((E38*(1-(LOOKUP(H38,'Grading Criteria'!$C$19:$G$19,'Grading Criteria'!$C$20:$G$20))))*D38))</f>
        <v> </v>
      </c>
      <c r="J38" s="39"/>
      <c r="K38" s="39"/>
      <c r="L38" s="35" t="str">
        <f>IF(K38&lt;0.0001," ",((E38*(1-(LOOKUP(K38,'Grading Criteria'!$C$19:$G$19,'Grading Criteria'!$C$20:$G$20))))*D38))</f>
        <v> </v>
      </c>
      <c r="M38" s="40"/>
      <c r="N38" s="40"/>
      <c r="O38" s="45"/>
      <c r="P38" s="45"/>
      <c r="Q38" s="45"/>
    </row>
    <row r="39">
      <c r="A39" s="47"/>
      <c r="B39" s="46"/>
      <c r="C39" s="48"/>
      <c r="D39" s="39"/>
      <c r="E39" s="39"/>
      <c r="F39" s="20" t="str">
        <f t="shared" si="1"/>
        <v> </v>
      </c>
      <c r="G39" s="39"/>
      <c r="H39" s="39"/>
      <c r="I39" s="34" t="str">
        <f>IF(H39&lt;0.0001," ",((E39*(1-(LOOKUP(H39,'Grading Criteria'!$C$19:$G$19,'Grading Criteria'!$C$20:$G$20))))*D39))</f>
        <v> </v>
      </c>
      <c r="J39" s="39"/>
      <c r="K39" s="39"/>
      <c r="L39" s="35" t="str">
        <f>IF(K39&lt;0.0001," ",((E39*(1-(LOOKUP(K39,'Grading Criteria'!$C$19:$G$19,'Grading Criteria'!$C$20:$G$20))))*D39))</f>
        <v> </v>
      </c>
      <c r="M39" s="40"/>
      <c r="N39" s="40"/>
      <c r="O39" s="45"/>
      <c r="P39" s="45"/>
      <c r="Q39" s="45"/>
    </row>
    <row r="40">
      <c r="A40" s="47"/>
      <c r="B40" s="46"/>
      <c r="C40" s="48"/>
      <c r="D40" s="39"/>
      <c r="E40" s="39"/>
      <c r="F40" s="20" t="str">
        <f t="shared" si="1"/>
        <v> </v>
      </c>
      <c r="G40" s="39"/>
      <c r="H40" s="39"/>
      <c r="I40" s="34" t="str">
        <f>IF(H40&lt;0.0001," ",((E40*(1-(LOOKUP(H40,'Grading Criteria'!$C$19:$G$19,'Grading Criteria'!$C$20:$G$20))))*D40))</f>
        <v> </v>
      </c>
      <c r="J40" s="39"/>
      <c r="K40" s="39"/>
      <c r="L40" s="35" t="str">
        <f>IF(K40&lt;0.0001," ",((E40*(1-(LOOKUP(K40,'Grading Criteria'!$C$19:$G$19,'Grading Criteria'!$C$20:$G$20))))*D40))</f>
        <v> </v>
      </c>
      <c r="M40" s="40"/>
      <c r="N40" s="40"/>
      <c r="O40" s="45"/>
      <c r="P40" s="45"/>
      <c r="Q40" s="45"/>
    </row>
    <row r="41">
      <c r="A41" s="47"/>
      <c r="B41" s="46"/>
      <c r="C41" s="48"/>
      <c r="D41" s="39"/>
      <c r="E41" s="39"/>
      <c r="F41" s="20" t="str">
        <f t="shared" si="1"/>
        <v> </v>
      </c>
      <c r="G41" s="49"/>
      <c r="H41" s="39"/>
      <c r="I41" s="34" t="str">
        <f>IF(H41&lt;0.0001," ",((E41*(1-(LOOKUP(H41,'Grading Criteria'!$C$19:$G$19,'Grading Criteria'!$C$20:$G$20))))*D41))</f>
        <v> </v>
      </c>
      <c r="J41" s="39"/>
      <c r="K41" s="39"/>
      <c r="L41" s="35" t="str">
        <f>IF(K41&lt;0.0001," ",((E41*(1-(LOOKUP(K41,'Grading Criteria'!$C$19:$G$19,'Grading Criteria'!$C$20:$G$20))))*D41))</f>
        <v> </v>
      </c>
      <c r="M41" s="40"/>
      <c r="N41" s="40"/>
      <c r="O41" s="45"/>
      <c r="P41" s="45"/>
      <c r="Q41" s="45"/>
    </row>
    <row r="42">
      <c r="A42" s="47"/>
      <c r="B42" s="46"/>
      <c r="C42" s="48"/>
      <c r="D42" s="39"/>
      <c r="E42" s="39"/>
      <c r="F42" s="20" t="str">
        <f t="shared" si="1"/>
        <v> </v>
      </c>
      <c r="G42" s="39"/>
      <c r="H42" s="39"/>
      <c r="I42" s="34" t="str">
        <f>IF(H42&lt;0.0001," ",((E42*(1-(LOOKUP(H42,'Grading Criteria'!$C$19:$G$19,'Grading Criteria'!$C$20:$G$20))))*D42))</f>
        <v> </v>
      </c>
      <c r="J42" s="39"/>
      <c r="K42" s="39"/>
      <c r="L42" s="35" t="str">
        <f>IF(K42&lt;0.0001," ",((E42*(1-(LOOKUP(K42,'Grading Criteria'!$C$19:$G$19,'Grading Criteria'!$C$20:$G$20))))*D42))</f>
        <v> </v>
      </c>
      <c r="M42" s="40"/>
      <c r="N42" s="40"/>
      <c r="O42" s="45"/>
      <c r="P42" s="45"/>
      <c r="Q42" s="45"/>
    </row>
    <row r="43">
      <c r="A43" s="47"/>
      <c r="B43" s="46"/>
      <c r="C43" s="48"/>
      <c r="D43" s="39"/>
      <c r="E43" s="39"/>
      <c r="F43" s="20" t="str">
        <f t="shared" si="1"/>
        <v> </v>
      </c>
      <c r="G43" s="39"/>
      <c r="H43" s="39"/>
      <c r="I43" s="34" t="str">
        <f>IF(H43&lt;0.0001," ",((E43*(1-(LOOKUP(H43,'Grading Criteria'!$C$19:$G$19,'Grading Criteria'!$C$20:$G$20))))*D43))</f>
        <v> </v>
      </c>
      <c r="J43" s="39"/>
      <c r="K43" s="39"/>
      <c r="L43" s="35" t="str">
        <f>IF(K43&lt;0.0001," ",((E43*(1-(LOOKUP(K43,'Grading Criteria'!$C$19:$G$19,'Grading Criteria'!$C$20:$G$20))))*D43))</f>
        <v> </v>
      </c>
      <c r="M43" s="40"/>
      <c r="N43" s="40"/>
      <c r="O43" s="45"/>
      <c r="P43" s="45"/>
      <c r="Q43" s="45"/>
    </row>
    <row r="44">
      <c r="A44" s="47"/>
      <c r="B44" s="46"/>
      <c r="C44" s="48"/>
      <c r="D44" s="39"/>
      <c r="E44" s="39"/>
      <c r="F44" s="20" t="str">
        <f t="shared" si="1"/>
        <v> </v>
      </c>
      <c r="G44" s="39"/>
      <c r="H44" s="39"/>
      <c r="I44" s="34" t="str">
        <f>IF(H44&lt;0.0001," ",((E44*(1-(LOOKUP(H44,'Grading Criteria'!$C$19:$G$19,'Grading Criteria'!$C$20:$G$20))))*D44))</f>
        <v> </v>
      </c>
      <c r="J44" s="39"/>
      <c r="K44" s="39"/>
      <c r="L44" s="35" t="str">
        <f>IF(K44&lt;0.0001," ",((E44*(1-(LOOKUP(K44,'Grading Criteria'!$C$19:$G$19,'Grading Criteria'!$C$20:$G$20))))*D44))</f>
        <v> </v>
      </c>
      <c r="M44" s="40"/>
      <c r="N44" s="40"/>
      <c r="O44" s="45"/>
      <c r="P44" s="45"/>
      <c r="Q44" s="45"/>
    </row>
    <row r="45">
      <c r="A45" s="47"/>
      <c r="B45" s="46"/>
      <c r="C45" s="48"/>
      <c r="D45" s="39"/>
      <c r="E45" s="39"/>
      <c r="F45" s="20" t="str">
        <f t="shared" si="1"/>
        <v> </v>
      </c>
      <c r="G45" s="39"/>
      <c r="H45" s="39"/>
      <c r="I45" s="34" t="str">
        <f>IF(H45&lt;0.0001," ",((E45*(1-(LOOKUP(H45,'Grading Criteria'!$C$19:$G$19,'Grading Criteria'!$C$20:$G$20))))*D45))</f>
        <v> </v>
      </c>
      <c r="J45" s="39"/>
      <c r="K45" s="39"/>
      <c r="L45" s="35" t="str">
        <f>IF(K45&lt;0.0001," ",((E45*(1-(LOOKUP(K45,'Grading Criteria'!$C$19:$G$19,'Grading Criteria'!$C$20:$G$20))))*D45))</f>
        <v> </v>
      </c>
      <c r="M45" s="40"/>
      <c r="N45" s="40"/>
      <c r="O45" s="45"/>
      <c r="P45" s="45"/>
      <c r="Q45" s="45"/>
    </row>
    <row r="46">
      <c r="A46" s="47"/>
      <c r="B46" s="46"/>
      <c r="C46" s="48"/>
      <c r="D46" s="39"/>
      <c r="E46" s="39"/>
      <c r="F46" s="20" t="str">
        <f t="shared" si="1"/>
        <v> </v>
      </c>
      <c r="G46" s="39"/>
      <c r="H46" s="39"/>
      <c r="I46" s="34" t="str">
        <f>IF(H46&lt;0.0001," ",((E46*(1-(LOOKUP(H46,'Grading Criteria'!$C$19:$G$19,'Grading Criteria'!$C$20:$G$20))))*D46))</f>
        <v> </v>
      </c>
      <c r="J46" s="39"/>
      <c r="K46" s="39"/>
      <c r="L46" s="35" t="str">
        <f>IF(K46&lt;0.0001," ",((E46*(1-(LOOKUP(K46,'Grading Criteria'!$C$19:$G$19,'Grading Criteria'!$C$20:$G$20))))*D46))</f>
        <v> </v>
      </c>
      <c r="M46" s="40"/>
      <c r="N46" s="40"/>
      <c r="O46" s="45"/>
      <c r="P46" s="45"/>
      <c r="Q46" s="45"/>
    </row>
    <row r="47">
      <c r="A47" s="47"/>
      <c r="B47" s="46"/>
      <c r="C47" s="48"/>
      <c r="D47" s="39"/>
      <c r="E47" s="39"/>
      <c r="F47" s="20" t="str">
        <f t="shared" si="1"/>
        <v> </v>
      </c>
      <c r="G47" s="39"/>
      <c r="H47" s="39"/>
      <c r="I47" s="34" t="str">
        <f>IF(H47&lt;0.0001," ",((E47*(1-(LOOKUP(H47,'Grading Criteria'!$C$19:$G$19,'Grading Criteria'!$C$20:$G$20))))*D47))</f>
        <v> </v>
      </c>
      <c r="J47" s="39"/>
      <c r="K47" s="39"/>
      <c r="L47" s="35" t="str">
        <f>IF(K47&lt;0.0001," ",((E47*(1-(LOOKUP(K47,'Grading Criteria'!$C$19:$G$19,'Grading Criteria'!$C$20:$G$20))))*D47))</f>
        <v> </v>
      </c>
      <c r="M47" s="40"/>
      <c r="N47" s="40"/>
      <c r="O47" s="45"/>
      <c r="P47" s="45"/>
      <c r="Q47" s="45"/>
    </row>
    <row r="48">
      <c r="A48" s="47"/>
      <c r="B48" s="46"/>
      <c r="C48" s="48"/>
      <c r="D48" s="50"/>
      <c r="E48" s="50"/>
      <c r="F48" s="20" t="str">
        <f t="shared" si="1"/>
        <v> </v>
      </c>
      <c r="G48" s="51"/>
      <c r="H48" s="50"/>
      <c r="I48" s="34" t="str">
        <f>IF(H48&lt;0.0001," ",((E48*(1-(LOOKUP(H48,'Grading Criteria'!$C$19:$G$19,'Grading Criteria'!$C$20:$G$20))))*D48))</f>
        <v> </v>
      </c>
      <c r="J48" s="39"/>
      <c r="K48" s="39"/>
      <c r="L48" s="35" t="str">
        <f>IF(K48&lt;0.0001," ",((E48*(1-(LOOKUP(K48,'Grading Criteria'!$C$19:$G$19,'Grading Criteria'!$C$20:$G$20))))*D48))</f>
        <v> </v>
      </c>
      <c r="M48" s="40"/>
      <c r="N48" s="40"/>
      <c r="O48" s="45"/>
      <c r="P48" s="45"/>
      <c r="Q48" s="45"/>
    </row>
    <row r="49">
      <c r="A49" s="47"/>
      <c r="B49" s="46"/>
      <c r="C49" s="48"/>
      <c r="D49" s="50"/>
      <c r="E49" s="50"/>
      <c r="F49" s="20" t="str">
        <f t="shared" si="1"/>
        <v> </v>
      </c>
      <c r="G49" s="51"/>
      <c r="H49" s="50"/>
      <c r="I49" s="34" t="str">
        <f>IF(H49&lt;0.0001," ",((E49*(1-(LOOKUP(H49,'Grading Criteria'!$C$19:$G$19,'Grading Criteria'!$C$20:$G$20))))*D49))</f>
        <v> </v>
      </c>
      <c r="J49" s="39"/>
      <c r="K49" s="39"/>
      <c r="L49" s="35" t="str">
        <f>IF(K49&lt;0.0001," ",((E49*(1-(LOOKUP(K49,'Grading Criteria'!$C$19:$G$19,'Grading Criteria'!$C$20:$G$20))))*D49))</f>
        <v> </v>
      </c>
      <c r="M49" s="40"/>
      <c r="N49" s="40"/>
      <c r="O49" s="45"/>
      <c r="P49" s="45"/>
      <c r="Q49" s="45"/>
    </row>
    <row r="50">
      <c r="A50" s="47"/>
      <c r="B50" s="46"/>
      <c r="C50" s="48"/>
      <c r="D50" s="50"/>
      <c r="E50" s="50"/>
      <c r="F50" s="20" t="str">
        <f t="shared" si="1"/>
        <v> </v>
      </c>
      <c r="G50" s="51"/>
      <c r="H50" s="50"/>
      <c r="I50" s="34" t="str">
        <f>IF(H50&lt;0.0001," ",((E50*(1-(LOOKUP(H50,'Grading Criteria'!$C$19:$G$19,'Grading Criteria'!$C$20:$G$20))))*D50))</f>
        <v> </v>
      </c>
      <c r="J50" s="39"/>
      <c r="K50" s="39"/>
      <c r="L50" s="35" t="str">
        <f>IF(K50&lt;0.0001," ",((E50*(1-(LOOKUP(K50,'Grading Criteria'!$C$19:$G$19,'Grading Criteria'!$C$20:$G$20))))*D50))</f>
        <v> </v>
      </c>
      <c r="M50" s="40"/>
      <c r="N50" s="40"/>
      <c r="O50" s="45"/>
      <c r="P50" s="45"/>
      <c r="Q50" s="45"/>
    </row>
    <row r="51">
      <c r="A51" s="47"/>
      <c r="B51" s="46"/>
      <c r="C51" s="48"/>
      <c r="D51" s="50"/>
      <c r="E51" s="50"/>
      <c r="F51" s="20" t="str">
        <f t="shared" si="1"/>
        <v> </v>
      </c>
      <c r="G51" s="51"/>
      <c r="H51" s="50"/>
      <c r="I51" s="34" t="str">
        <f>IF(H51&lt;0.0001," ",((E51*(1-(LOOKUP(H51,'Grading Criteria'!$C$19:$G$19,'Grading Criteria'!$C$20:$G$20))))*D51))</f>
        <v> </v>
      </c>
      <c r="J51" s="39"/>
      <c r="K51" s="39"/>
      <c r="L51" s="35" t="str">
        <f>IF(K51&lt;0.0001," ",((E51*(1-(LOOKUP(K51,'Grading Criteria'!$C$19:$G$19,'Grading Criteria'!$C$20:$G$20))))*D51))</f>
        <v> </v>
      </c>
      <c r="M51" s="40"/>
      <c r="N51" s="40"/>
      <c r="O51" s="45"/>
      <c r="P51" s="45"/>
      <c r="Q51" s="45"/>
    </row>
    <row r="52">
      <c r="A52" s="47"/>
      <c r="B52" s="46"/>
      <c r="C52" s="48"/>
      <c r="D52" s="50"/>
      <c r="E52" s="50"/>
      <c r="F52" s="20" t="str">
        <f t="shared" si="1"/>
        <v> </v>
      </c>
      <c r="G52" s="51"/>
      <c r="H52" s="50"/>
      <c r="I52" s="34" t="str">
        <f>IF(H52&lt;0.0001," ",((E52*(1-(LOOKUP(H52,'Grading Criteria'!$C$19:$G$19,'Grading Criteria'!$C$20:$G$20))))*D52))</f>
        <v> </v>
      </c>
      <c r="J52" s="39"/>
      <c r="K52" s="39"/>
      <c r="L52" s="35" t="str">
        <f>IF(K52&lt;0.0001," ",((E52*(1-(LOOKUP(K52,'Grading Criteria'!$C$19:$G$19,'Grading Criteria'!$C$20:$G$20))))*D52))</f>
        <v> </v>
      </c>
      <c r="M52" s="40"/>
      <c r="N52" s="40"/>
      <c r="O52" s="45"/>
      <c r="P52" s="45"/>
      <c r="Q52" s="45"/>
    </row>
    <row r="53">
      <c r="A53" s="47"/>
      <c r="B53" s="46"/>
      <c r="C53" s="48"/>
      <c r="D53" s="50"/>
      <c r="E53" s="50"/>
      <c r="F53" s="20" t="str">
        <f t="shared" si="1"/>
        <v> </v>
      </c>
      <c r="G53" s="51"/>
      <c r="H53" s="50"/>
      <c r="I53" s="34" t="str">
        <f>IF(H53&lt;0.0001," ",((E53*(1-(LOOKUP(H53,'Grading Criteria'!$C$19:$G$19,'Grading Criteria'!$C$20:$G$20))))*D53))</f>
        <v> </v>
      </c>
      <c r="J53" s="39"/>
      <c r="K53" s="39"/>
      <c r="L53" s="35" t="str">
        <f>IF(K53&lt;0.0001," ",((E53*(1-(LOOKUP(K53,'Grading Criteria'!$C$19:$G$19,'Grading Criteria'!$C$20:$G$20))))*D53))</f>
        <v> </v>
      </c>
      <c r="M53" s="40"/>
      <c r="N53" s="40"/>
      <c r="O53" s="45"/>
      <c r="P53" s="45"/>
      <c r="Q53" s="45"/>
    </row>
    <row r="54">
      <c r="A54" s="47"/>
      <c r="B54" s="46"/>
      <c r="C54" s="48"/>
      <c r="D54" s="50"/>
      <c r="E54" s="50"/>
      <c r="F54" s="20" t="str">
        <f t="shared" si="1"/>
        <v> </v>
      </c>
      <c r="G54" s="51"/>
      <c r="H54" s="50"/>
      <c r="I54" s="34" t="str">
        <f>IF(H54&lt;0.0001," ",((E54*(1-(LOOKUP(H54,'Grading Criteria'!$C$19:$G$19,'Grading Criteria'!$C$20:$G$20))))*D54))</f>
        <v> </v>
      </c>
      <c r="J54" s="39"/>
      <c r="K54" s="39"/>
      <c r="L54" s="35" t="str">
        <f>IF(K54&lt;0.0001," ",((E54*(1-(LOOKUP(K54,'Grading Criteria'!$C$19:$G$19,'Grading Criteria'!$C$20:$G$20))))*D54))</f>
        <v> </v>
      </c>
      <c r="M54" s="40"/>
      <c r="N54" s="40"/>
      <c r="O54" s="45"/>
      <c r="P54" s="45"/>
      <c r="Q54" s="45"/>
    </row>
    <row r="55">
      <c r="A55" s="47"/>
      <c r="B55" s="46"/>
      <c r="C55" s="48"/>
      <c r="D55" s="50"/>
      <c r="E55" s="50"/>
      <c r="F55" s="20" t="str">
        <f t="shared" si="1"/>
        <v> </v>
      </c>
      <c r="G55" s="51"/>
      <c r="H55" s="50"/>
      <c r="I55" s="34" t="str">
        <f>IF(H55&lt;0.0001," ",((E55*(1-(LOOKUP(H55,'Grading Criteria'!$C$19:$G$19,'Grading Criteria'!$C$20:$G$20))))*D55))</f>
        <v> </v>
      </c>
      <c r="J55" s="39"/>
      <c r="K55" s="39"/>
      <c r="L55" s="35" t="str">
        <f>IF(K55&lt;0.0001," ",((E55*(1-(LOOKUP(K55,'Grading Criteria'!$C$19:$G$19,'Grading Criteria'!$C$20:$G$20))))*D55))</f>
        <v> </v>
      </c>
      <c r="M55" s="40"/>
      <c r="N55" s="40"/>
      <c r="O55" s="45"/>
      <c r="P55" s="45"/>
      <c r="Q55" s="45"/>
    </row>
    <row r="56">
      <c r="A56" s="47"/>
      <c r="B56" s="46"/>
      <c r="C56" s="48"/>
      <c r="D56" s="50"/>
      <c r="E56" s="50"/>
      <c r="F56" s="20" t="str">
        <f t="shared" si="1"/>
        <v> </v>
      </c>
      <c r="G56" s="51"/>
      <c r="H56" s="50"/>
      <c r="I56" s="34" t="str">
        <f>IF(H56&lt;0.0001," ",((E56*(1-(LOOKUP(H56,'Grading Criteria'!$C$19:$G$19,'Grading Criteria'!$C$20:$G$20))))*D56))</f>
        <v> </v>
      </c>
      <c r="J56" s="39"/>
      <c r="K56" s="39"/>
      <c r="L56" s="35" t="str">
        <f>IF(K56&lt;0.0001," ",((E56*(1-(LOOKUP(K56,'Grading Criteria'!$C$19:$G$19,'Grading Criteria'!$C$20:$G$20))))*D56))</f>
        <v> </v>
      </c>
      <c r="M56" s="40"/>
      <c r="N56" s="40"/>
      <c r="O56" s="45"/>
      <c r="P56" s="45"/>
      <c r="Q56" s="45"/>
    </row>
    <row r="57">
      <c r="A57" s="47"/>
      <c r="B57" s="46"/>
      <c r="C57" s="48"/>
      <c r="D57" s="50"/>
      <c r="E57" s="50"/>
      <c r="F57" s="20" t="str">
        <f t="shared" si="1"/>
        <v> </v>
      </c>
      <c r="G57" s="51"/>
      <c r="H57" s="50"/>
      <c r="I57" s="34" t="str">
        <f>IF(H57&lt;0.0001," ",((E57*(1-(LOOKUP(H57,'Grading Criteria'!$C$19:$G$19,'Grading Criteria'!$C$20:$G$20))))*D57))</f>
        <v> </v>
      </c>
      <c r="J57" s="39"/>
      <c r="K57" s="39"/>
      <c r="L57" s="35" t="str">
        <f>IF(K57&lt;0.0001," ",((E57*(1-(LOOKUP(K57,'Grading Criteria'!$C$19:$G$19,'Grading Criteria'!$C$20:$G$20))))*D57))</f>
        <v> </v>
      </c>
      <c r="M57" s="40"/>
      <c r="N57" s="40"/>
      <c r="O57" s="45"/>
      <c r="P57" s="45"/>
      <c r="Q57" s="45"/>
    </row>
    <row r="58">
      <c r="A58" s="47"/>
      <c r="B58" s="46"/>
      <c r="C58" s="48"/>
      <c r="D58" s="50"/>
      <c r="E58" s="50"/>
      <c r="F58" s="20" t="str">
        <f t="shared" si="1"/>
        <v> </v>
      </c>
      <c r="G58" s="51"/>
      <c r="H58" s="50"/>
      <c r="I58" s="34" t="str">
        <f>IF(H58&lt;0.0001," ",((E58*(1-(LOOKUP(H58,'Grading Criteria'!$C$19:$G$19,'Grading Criteria'!$C$20:$G$20))))*D58))</f>
        <v> </v>
      </c>
      <c r="J58" s="39"/>
      <c r="K58" s="39"/>
      <c r="L58" s="35" t="str">
        <f>IF(K58&lt;0.0001," ",((E58*(1-(LOOKUP(K58,'Grading Criteria'!$C$19:$G$19,'Grading Criteria'!$C$20:$G$20))))*D58))</f>
        <v> </v>
      </c>
      <c r="M58" s="40"/>
      <c r="N58" s="40"/>
      <c r="O58" s="45"/>
      <c r="P58" s="45"/>
      <c r="Q58" s="45"/>
    </row>
    <row r="59">
      <c r="A59" s="47"/>
      <c r="B59" s="46"/>
      <c r="C59" s="48"/>
      <c r="D59" s="50"/>
      <c r="E59" s="50"/>
      <c r="F59" s="20" t="str">
        <f t="shared" si="1"/>
        <v> </v>
      </c>
      <c r="G59" s="51"/>
      <c r="H59" s="50"/>
      <c r="I59" s="34" t="str">
        <f>IF(H59&lt;0.0001," ",((E59*(1-(LOOKUP(H59,'Grading Criteria'!$C$19:$G$19,'Grading Criteria'!$C$20:$G$20))))*D59))</f>
        <v> </v>
      </c>
      <c r="J59" s="39"/>
      <c r="K59" s="39"/>
      <c r="L59" s="35" t="str">
        <f>IF(K59&lt;0.0001," ",((E59*(1-(LOOKUP(K59,'Grading Criteria'!$C$19:$G$19,'Grading Criteria'!$C$20:$G$20))))*D59))</f>
        <v> </v>
      </c>
      <c r="M59" s="40"/>
      <c r="N59" s="40"/>
      <c r="O59" s="45"/>
      <c r="P59" s="45"/>
      <c r="Q59" s="45"/>
    </row>
    <row r="60">
      <c r="A60" s="47"/>
      <c r="B60" s="46"/>
      <c r="C60" s="48"/>
      <c r="D60" s="50"/>
      <c r="E60" s="50"/>
      <c r="F60" s="20" t="str">
        <f t="shared" si="1"/>
        <v> </v>
      </c>
      <c r="G60" s="51"/>
      <c r="H60" s="50"/>
      <c r="I60" s="34" t="str">
        <f>IF(H60&lt;0.0001," ",((E60*(1-(LOOKUP(H60,'Grading Criteria'!$C$19:$G$19,'Grading Criteria'!$C$20:$G$20))))*D60))</f>
        <v> </v>
      </c>
      <c r="J60" s="39"/>
      <c r="K60" s="39"/>
      <c r="L60" s="35" t="str">
        <f>IF(K60&lt;0.0001," ",((E60*(1-(LOOKUP(K60,'Grading Criteria'!$C$19:$G$19,'Grading Criteria'!$C$20:$G$20))))*D60))</f>
        <v> </v>
      </c>
      <c r="M60" s="40"/>
      <c r="N60" s="40"/>
      <c r="O60" s="45"/>
      <c r="P60" s="45"/>
      <c r="Q60" s="45"/>
    </row>
    <row r="61">
      <c r="A61" s="47"/>
      <c r="B61" s="46"/>
      <c r="C61" s="48"/>
      <c r="D61" s="50"/>
      <c r="E61" s="50"/>
      <c r="F61" s="20" t="str">
        <f t="shared" si="1"/>
        <v> </v>
      </c>
      <c r="G61" s="51"/>
      <c r="H61" s="50"/>
      <c r="I61" s="34" t="str">
        <f>IF(H61&lt;0.0001," ",((E61*(1-(LOOKUP(H61,'Grading Criteria'!$C$19:$G$19,'Grading Criteria'!$C$20:$G$20))))*D61))</f>
        <v> </v>
      </c>
      <c r="J61" s="39"/>
      <c r="K61" s="39"/>
      <c r="L61" s="35" t="str">
        <f>IF(K61&lt;0.0001," ",((E61*(1-(LOOKUP(K61,'Grading Criteria'!$C$19:$G$19,'Grading Criteria'!$C$20:$G$20))))*D61))</f>
        <v> </v>
      </c>
      <c r="M61" s="40"/>
      <c r="N61" s="40"/>
      <c r="O61" s="45"/>
      <c r="P61" s="45"/>
      <c r="Q61" s="45"/>
    </row>
    <row r="62">
      <c r="A62" s="47"/>
      <c r="B62" s="46"/>
      <c r="C62" s="48"/>
      <c r="D62" s="50"/>
      <c r="E62" s="50"/>
      <c r="F62" s="20" t="str">
        <f t="shared" si="1"/>
        <v> </v>
      </c>
      <c r="G62" s="51"/>
      <c r="H62" s="50"/>
      <c r="I62" s="34" t="str">
        <f>IF(H62&lt;0.0001," ",((E62*(1-(LOOKUP(H62,'Grading Criteria'!$C$19:$G$19,'Grading Criteria'!$C$20:$G$20))))*D62))</f>
        <v> </v>
      </c>
      <c r="J62" s="39"/>
      <c r="K62" s="39"/>
      <c r="L62" s="35" t="str">
        <f>IF(K62&lt;0.0001," ",((E62*(1-(LOOKUP(K62,'Grading Criteria'!$C$19:$G$19,'Grading Criteria'!$C$20:$G$20))))*D62))</f>
        <v> </v>
      </c>
      <c r="M62" s="40"/>
      <c r="N62" s="40"/>
      <c r="O62" s="45"/>
      <c r="P62" s="45"/>
      <c r="Q62" s="45"/>
    </row>
    <row r="63">
      <c r="A63" s="47"/>
      <c r="B63" s="46"/>
      <c r="C63" s="48"/>
      <c r="D63" s="50"/>
      <c r="E63" s="50"/>
      <c r="F63" s="20" t="str">
        <f t="shared" si="1"/>
        <v> </v>
      </c>
      <c r="G63" s="51"/>
      <c r="H63" s="50"/>
      <c r="I63" s="34" t="str">
        <f>IF(H63&lt;0.0001," ",((E63*(1-(LOOKUP(H63,'Grading Criteria'!$C$19:$G$19,'Grading Criteria'!$C$20:$G$20))))*D63))</f>
        <v> </v>
      </c>
      <c r="J63" s="39"/>
      <c r="K63" s="39"/>
      <c r="L63" s="35" t="str">
        <f>IF(K63&lt;0.0001," ",((E63*(1-(LOOKUP(K63,'Grading Criteria'!$C$19:$G$19,'Grading Criteria'!$C$20:$G$20))))*D63))</f>
        <v> </v>
      </c>
      <c r="M63" s="40"/>
      <c r="N63" s="40"/>
      <c r="O63" s="45"/>
      <c r="P63" s="45"/>
      <c r="Q63" s="45"/>
    </row>
    <row r="64">
      <c r="A64" s="47"/>
      <c r="B64" s="46"/>
      <c r="C64" s="48"/>
      <c r="D64" s="50"/>
      <c r="E64" s="50"/>
      <c r="F64" s="20" t="str">
        <f t="shared" si="1"/>
        <v> </v>
      </c>
      <c r="G64" s="51"/>
      <c r="H64" s="50"/>
      <c r="I64" s="34" t="str">
        <f>IF(H64&lt;0.0001," ",((E64*(1-(LOOKUP(H64,'Grading Criteria'!$C$19:$G$19,'Grading Criteria'!$C$20:$G$20))))*D64))</f>
        <v> </v>
      </c>
      <c r="J64" s="39"/>
      <c r="K64" s="39"/>
      <c r="L64" s="35" t="str">
        <f>IF(K64&lt;0.0001," ",((E64*(1-(LOOKUP(K64,'Grading Criteria'!$C$19:$G$19,'Grading Criteria'!$C$20:$G$20))))*D64))</f>
        <v> </v>
      </c>
      <c r="M64" s="40"/>
      <c r="N64" s="40"/>
      <c r="O64" s="45"/>
      <c r="P64" s="45"/>
      <c r="Q64" s="45"/>
    </row>
    <row r="65">
      <c r="A65" s="47"/>
      <c r="B65" s="46"/>
      <c r="C65" s="48"/>
      <c r="D65" s="50"/>
      <c r="E65" s="50"/>
      <c r="F65" s="20" t="str">
        <f t="shared" si="1"/>
        <v> </v>
      </c>
      <c r="G65" s="51"/>
      <c r="H65" s="50"/>
      <c r="I65" s="34" t="str">
        <f>IF(H65&lt;0.0001," ",((E65*(1-(LOOKUP(H65,'Grading Criteria'!$C$19:$G$19,'Grading Criteria'!$C$20:$G$20))))*D65))</f>
        <v> </v>
      </c>
      <c r="J65" s="39"/>
      <c r="K65" s="39"/>
      <c r="L65" s="35" t="str">
        <f>IF(K65&lt;0.0001," ",((E65*(1-(LOOKUP(K65,'Grading Criteria'!$C$19:$G$19,'Grading Criteria'!$C$20:$G$20))))*D65))</f>
        <v> </v>
      </c>
      <c r="M65" s="40"/>
      <c r="N65" s="40"/>
      <c r="O65" s="45"/>
      <c r="P65" s="45"/>
      <c r="Q65" s="45"/>
    </row>
    <row r="66">
      <c r="A66" s="47"/>
      <c r="B66" s="46"/>
      <c r="C66" s="48"/>
      <c r="D66" s="50"/>
      <c r="E66" s="50"/>
      <c r="F66" s="20" t="str">
        <f t="shared" si="1"/>
        <v> </v>
      </c>
      <c r="G66" s="51"/>
      <c r="H66" s="50"/>
      <c r="I66" s="34" t="str">
        <f>IF(H66&lt;0.0001," ",((E66*(1-(LOOKUP(H66,'Grading Criteria'!$C$19:$G$19,'Grading Criteria'!$C$20:$G$20))))*D66))</f>
        <v> </v>
      </c>
      <c r="J66" s="39"/>
      <c r="K66" s="39"/>
      <c r="L66" s="35" t="str">
        <f>IF(K66&lt;0.0001," ",((E66*(1-(LOOKUP(K66,'Grading Criteria'!$C$19:$G$19,'Grading Criteria'!$C$20:$G$20))))*D66))</f>
        <v> </v>
      </c>
      <c r="M66" s="40"/>
      <c r="N66" s="40"/>
      <c r="O66" s="45"/>
      <c r="P66" s="45"/>
      <c r="Q66" s="45"/>
    </row>
    <row r="67">
      <c r="A67" s="47"/>
      <c r="B67" s="46"/>
      <c r="C67" s="48"/>
      <c r="D67" s="50"/>
      <c r="E67" s="50"/>
      <c r="F67" s="20" t="str">
        <f t="shared" si="1"/>
        <v> </v>
      </c>
      <c r="G67" s="51"/>
      <c r="H67" s="50"/>
      <c r="I67" s="34" t="str">
        <f>IF(H67&lt;0.0001," ",((E67*(1-(LOOKUP(H67,'Grading Criteria'!$C$19:$G$19,'Grading Criteria'!$C$20:$G$20))))*D67))</f>
        <v> </v>
      </c>
      <c r="J67" s="39"/>
      <c r="K67" s="39"/>
      <c r="L67" s="35" t="str">
        <f>IF(K67&lt;0.0001," ",((E67*(1-(LOOKUP(K67,'Grading Criteria'!$C$19:$G$19,'Grading Criteria'!$C$20:$G$20))))*D67))</f>
        <v> </v>
      </c>
      <c r="M67" s="40"/>
      <c r="N67" s="40"/>
      <c r="O67" s="45"/>
      <c r="P67" s="45"/>
      <c r="Q67" s="45"/>
    </row>
    <row r="68">
      <c r="A68" s="47"/>
      <c r="B68" s="46"/>
      <c r="C68" s="48"/>
      <c r="D68" s="50"/>
      <c r="E68" s="50"/>
      <c r="F68" s="20" t="str">
        <f t="shared" si="1"/>
        <v> </v>
      </c>
      <c r="G68" s="51"/>
      <c r="H68" s="50"/>
      <c r="I68" s="34" t="str">
        <f>IF(H68&lt;0.0001," ",((E68*(1-(LOOKUP(H68,'Grading Criteria'!$C$19:$G$19,'Grading Criteria'!$C$20:$G$20))))*D68))</f>
        <v> </v>
      </c>
      <c r="J68" s="39"/>
      <c r="K68" s="39"/>
      <c r="L68" s="35" t="str">
        <f>IF(K68&lt;0.0001," ",((E68*(1-(LOOKUP(K68,'Grading Criteria'!$C$19:$G$19,'Grading Criteria'!$C$20:$G$20))))*D68))</f>
        <v> </v>
      </c>
      <c r="M68" s="40"/>
      <c r="N68" s="40"/>
      <c r="O68" s="45"/>
      <c r="P68" s="45"/>
      <c r="Q68" s="45"/>
    </row>
    <row r="69">
      <c r="A69" s="47"/>
      <c r="B69" s="46"/>
      <c r="C69" s="48"/>
      <c r="D69" s="50"/>
      <c r="E69" s="50"/>
      <c r="F69" s="20" t="str">
        <f t="shared" si="1"/>
        <v> </v>
      </c>
      <c r="G69" s="51"/>
      <c r="H69" s="50"/>
      <c r="I69" s="34" t="str">
        <f>IF(H69&lt;0.0001," ",((E69*(1-(LOOKUP(H69,'Grading Criteria'!$C$19:$G$19,'Grading Criteria'!$C$20:$G$20))))*D69))</f>
        <v> </v>
      </c>
      <c r="J69" s="39"/>
      <c r="K69" s="39"/>
      <c r="L69" s="35" t="str">
        <f>IF(K69&lt;0.0001," ",((E69*(1-(LOOKUP(K69,'Grading Criteria'!$C$19:$G$19,'Grading Criteria'!$C$20:$G$20))))*D69))</f>
        <v> </v>
      </c>
      <c r="M69" s="40"/>
      <c r="N69" s="40"/>
      <c r="O69" s="45"/>
      <c r="P69" s="45"/>
      <c r="Q69" s="45"/>
    </row>
    <row r="70">
      <c r="A70" s="47"/>
      <c r="B70" s="46"/>
      <c r="C70" s="48"/>
      <c r="D70" s="50"/>
      <c r="E70" s="50"/>
      <c r="F70" s="20" t="str">
        <f t="shared" si="1"/>
        <v> </v>
      </c>
      <c r="G70" s="51"/>
      <c r="H70" s="50"/>
      <c r="I70" s="34" t="str">
        <f>IF(H70&lt;0.0001," ",((E70*(1-(LOOKUP(H70,'Grading Criteria'!$C$19:$G$19,'Grading Criteria'!$C$20:$G$20))))*D70))</f>
        <v> </v>
      </c>
      <c r="J70" s="39"/>
      <c r="K70" s="39"/>
      <c r="L70" s="35" t="str">
        <f>IF(K70&lt;0.0001," ",((E70*(1-(LOOKUP(K70,'Grading Criteria'!$C$19:$G$19,'Grading Criteria'!$C$20:$G$20))))*D70))</f>
        <v> </v>
      </c>
      <c r="M70" s="40"/>
      <c r="N70" s="40"/>
      <c r="O70" s="45"/>
      <c r="P70" s="45"/>
      <c r="Q70" s="45"/>
    </row>
    <row r="71">
      <c r="A71" s="47"/>
      <c r="B71" s="46"/>
      <c r="C71" s="48"/>
      <c r="D71" s="50"/>
      <c r="E71" s="50"/>
      <c r="F71" s="20" t="str">
        <f t="shared" si="1"/>
        <v> </v>
      </c>
      <c r="G71" s="51"/>
      <c r="H71" s="50"/>
      <c r="I71" s="34" t="str">
        <f>IF(H71&lt;0.0001," ",((E71*(1-(LOOKUP(H71,'Grading Criteria'!$C$19:$G$19,'Grading Criteria'!$C$20:$G$20))))*D71))</f>
        <v> </v>
      </c>
      <c r="J71" s="39"/>
      <c r="K71" s="39"/>
      <c r="L71" s="35" t="str">
        <f>IF(K71&lt;0.0001," ",((E71*(1-(LOOKUP(K71,'Grading Criteria'!$C$19:$G$19,'Grading Criteria'!$C$20:$G$20))))*D71))</f>
        <v> </v>
      </c>
      <c r="M71" s="40"/>
      <c r="N71" s="40"/>
      <c r="O71" s="45"/>
      <c r="P71" s="45"/>
      <c r="Q71" s="45"/>
    </row>
    <row r="72">
      <c r="A72" s="47"/>
      <c r="B72" s="46"/>
      <c r="C72" s="48"/>
      <c r="D72" s="50"/>
      <c r="E72" s="50"/>
      <c r="F72" s="20" t="str">
        <f t="shared" si="1"/>
        <v> </v>
      </c>
      <c r="G72" s="51"/>
      <c r="H72" s="50"/>
      <c r="I72" s="34" t="str">
        <f>IF(H72&lt;0.0001," ",((E72*(1-(LOOKUP(H72,'Grading Criteria'!$C$19:$G$19,'Grading Criteria'!$C$20:$G$20))))*D72))</f>
        <v> </v>
      </c>
      <c r="J72" s="39"/>
      <c r="K72" s="39"/>
      <c r="L72" s="35" t="str">
        <f>IF(K72&lt;0.0001," ",((E72*(1-(LOOKUP(K72,'Grading Criteria'!$C$19:$G$19,'Grading Criteria'!$C$20:$G$20))))*D72))</f>
        <v> </v>
      </c>
      <c r="M72" s="40"/>
      <c r="N72" s="40"/>
      <c r="O72" s="45"/>
      <c r="P72" s="45"/>
      <c r="Q72" s="45"/>
    </row>
    <row r="73">
      <c r="A73" s="47"/>
      <c r="B73" s="46"/>
      <c r="C73" s="48"/>
      <c r="D73" s="50"/>
      <c r="E73" s="50"/>
      <c r="F73" s="20" t="str">
        <f t="shared" si="1"/>
        <v> </v>
      </c>
      <c r="G73" s="51"/>
      <c r="H73" s="50"/>
      <c r="I73" s="34" t="str">
        <f>IF(H73&lt;0.0001," ",((E73*(1-(LOOKUP(H73,'Grading Criteria'!$C$19:$G$19,'Grading Criteria'!$C$20:$G$20))))*D73))</f>
        <v> </v>
      </c>
      <c r="J73" s="39"/>
      <c r="K73" s="39"/>
      <c r="L73" s="35" t="str">
        <f>IF(K73&lt;0.0001," ",((E73*(1-(LOOKUP(K73,'Grading Criteria'!$C$19:$G$19,'Grading Criteria'!$C$20:$G$20))))*D73))</f>
        <v> </v>
      </c>
      <c r="M73" s="40"/>
      <c r="N73" s="40"/>
      <c r="O73" s="45"/>
      <c r="P73" s="45"/>
      <c r="Q73" s="45"/>
    </row>
    <row r="74">
      <c r="A74" s="47"/>
      <c r="B74" s="46"/>
      <c r="C74" s="48"/>
      <c r="D74" s="50"/>
      <c r="E74" s="50"/>
      <c r="F74" s="20" t="str">
        <f t="shared" si="1"/>
        <v> </v>
      </c>
      <c r="G74" s="51"/>
      <c r="H74" s="50"/>
      <c r="I74" s="34" t="str">
        <f>IF(H74&lt;0.0001," ",((E74*(1-(LOOKUP(H74,'Grading Criteria'!$C$19:$G$19,'Grading Criteria'!$C$20:$G$20))))*D74))</f>
        <v> </v>
      </c>
      <c r="J74" s="39"/>
      <c r="K74" s="39"/>
      <c r="L74" s="35" t="str">
        <f>IF(K74&lt;0.0001," ",((E74*(1-(LOOKUP(K74,'Grading Criteria'!$C$19:$G$19,'Grading Criteria'!$C$20:$G$20))))*D74))</f>
        <v> </v>
      </c>
      <c r="M74" s="40"/>
      <c r="N74" s="40"/>
      <c r="O74" s="45"/>
      <c r="P74" s="45"/>
      <c r="Q74" s="45"/>
    </row>
    <row r="75">
      <c r="A75" s="47"/>
      <c r="B75" s="46"/>
      <c r="C75" s="48"/>
      <c r="D75" s="50"/>
      <c r="E75" s="50"/>
      <c r="F75" s="20" t="str">
        <f t="shared" si="1"/>
        <v> </v>
      </c>
      <c r="G75" s="51"/>
      <c r="H75" s="50"/>
      <c r="I75" s="34" t="str">
        <f>IF(H75&lt;0.0001," ",((E75*(1-(LOOKUP(H75,'Grading Criteria'!$C$19:$G$19,'Grading Criteria'!$C$20:$G$20))))*D75))</f>
        <v> </v>
      </c>
      <c r="J75" s="39"/>
      <c r="K75" s="39"/>
      <c r="L75" s="35" t="str">
        <f>IF(K75&lt;0.0001," ",((E75*(1-(LOOKUP(K75,'Grading Criteria'!$C$19:$G$19,'Grading Criteria'!$C$20:$G$20))))*D75))</f>
        <v> </v>
      </c>
      <c r="M75" s="40"/>
      <c r="N75" s="40"/>
      <c r="O75" s="45"/>
      <c r="P75" s="45"/>
      <c r="Q75" s="45"/>
    </row>
    <row r="76">
      <c r="A76" s="47"/>
      <c r="B76" s="46"/>
      <c r="C76" s="48"/>
      <c r="D76" s="50"/>
      <c r="E76" s="50"/>
      <c r="F76" s="20" t="str">
        <f t="shared" si="1"/>
        <v> </v>
      </c>
      <c r="G76" s="51"/>
      <c r="H76" s="50"/>
      <c r="I76" s="34" t="str">
        <f>IF(H76&lt;0.0001," ",((E76*(1-(LOOKUP(H76,'Grading Criteria'!$C$19:$G$19,'Grading Criteria'!$C$20:$G$20))))*D76))</f>
        <v> </v>
      </c>
      <c r="J76" s="39"/>
      <c r="K76" s="39"/>
      <c r="L76" s="35" t="str">
        <f>IF(K76&lt;0.0001," ",((E76*(1-(LOOKUP(K76,'Grading Criteria'!$C$19:$G$19,'Grading Criteria'!$C$20:$G$20))))*D76))</f>
        <v> </v>
      </c>
      <c r="M76" s="40"/>
      <c r="N76" s="40"/>
      <c r="O76" s="45"/>
      <c r="P76" s="45"/>
      <c r="Q76" s="45"/>
    </row>
    <row r="77">
      <c r="A77" s="47"/>
      <c r="B77" s="46"/>
      <c r="C77" s="48"/>
      <c r="D77" s="50"/>
      <c r="E77" s="50"/>
      <c r="F77" s="20" t="str">
        <f t="shared" si="1"/>
        <v> </v>
      </c>
      <c r="G77" s="51"/>
      <c r="H77" s="50"/>
      <c r="I77" s="34" t="str">
        <f>IF(H77&lt;0.0001," ",((E77*(1-(LOOKUP(H77,'Grading Criteria'!$C$19:$G$19,'Grading Criteria'!$C$20:$G$20))))*D77))</f>
        <v> </v>
      </c>
      <c r="J77" s="39"/>
      <c r="K77" s="39"/>
      <c r="L77" s="35" t="str">
        <f>IF(K77&lt;0.0001," ",((E77*(1-(LOOKUP(K77,'Grading Criteria'!$C$19:$G$19,'Grading Criteria'!$C$20:$G$20))))*D77))</f>
        <v> </v>
      </c>
      <c r="M77" s="40"/>
      <c r="N77" s="40"/>
      <c r="O77" s="45"/>
      <c r="P77" s="45"/>
      <c r="Q77" s="45"/>
    </row>
    <row r="78">
      <c r="A78" s="47"/>
      <c r="B78" s="46"/>
      <c r="C78" s="48"/>
      <c r="D78" s="50"/>
      <c r="E78" s="50"/>
      <c r="F78" s="20" t="str">
        <f t="shared" si="1"/>
        <v> </v>
      </c>
      <c r="G78" s="51"/>
      <c r="H78" s="50"/>
      <c r="I78" s="34" t="str">
        <f>IF(H78&lt;0.0001," ",((E78*(1-(LOOKUP(H78,'Grading Criteria'!$C$19:$G$19,'Grading Criteria'!$C$20:$G$20))))*D78))</f>
        <v> </v>
      </c>
      <c r="J78" s="39"/>
      <c r="K78" s="39"/>
      <c r="L78" s="35" t="str">
        <f>IF(K78&lt;0.0001," ",((E78*(1-(LOOKUP(K78,'Grading Criteria'!$C$19:$G$19,'Grading Criteria'!$C$20:$G$20))))*D78))</f>
        <v> </v>
      </c>
      <c r="M78" s="40"/>
      <c r="N78" s="40"/>
      <c r="O78" s="45"/>
      <c r="P78" s="45"/>
      <c r="Q78" s="45"/>
    </row>
    <row r="79">
      <c r="A79" s="47"/>
      <c r="B79" s="46"/>
      <c r="C79" s="48"/>
      <c r="D79" s="50"/>
      <c r="E79" s="50"/>
      <c r="F79" s="20" t="str">
        <f t="shared" si="1"/>
        <v> </v>
      </c>
      <c r="G79" s="51"/>
      <c r="H79" s="50"/>
      <c r="I79" s="34" t="str">
        <f>IF(H79&lt;0.0001," ",((E79*(1-(LOOKUP(H79,'Grading Criteria'!$C$19:$G$19,'Grading Criteria'!$C$20:$G$20))))*D79))</f>
        <v> </v>
      </c>
      <c r="J79" s="39"/>
      <c r="K79" s="39"/>
      <c r="L79" s="35" t="str">
        <f>IF(K79&lt;0.0001," ",((E79*(1-(LOOKUP(K79,'Grading Criteria'!$C$19:$G$19,'Grading Criteria'!$C$20:$G$20))))*D79))</f>
        <v> </v>
      </c>
      <c r="M79" s="40"/>
      <c r="N79" s="40"/>
      <c r="O79" s="45"/>
      <c r="P79" s="45"/>
      <c r="Q79" s="45"/>
    </row>
    <row r="80">
      <c r="A80" s="47"/>
      <c r="B80" s="46"/>
      <c r="C80" s="48"/>
      <c r="D80" s="50"/>
      <c r="E80" s="50"/>
      <c r="F80" s="20" t="str">
        <f t="shared" si="1"/>
        <v> </v>
      </c>
      <c r="G80" s="51"/>
      <c r="H80" s="50"/>
      <c r="I80" s="34" t="str">
        <f>IF(H80&lt;0.0001," ",((E80*(1-(LOOKUP(H80,'Grading Criteria'!$C$19:$G$19,'Grading Criteria'!$C$20:$G$20))))*D80))</f>
        <v> </v>
      </c>
      <c r="J80" s="39"/>
      <c r="K80" s="39"/>
      <c r="L80" s="35" t="str">
        <f>IF(K80&lt;0.0001," ",((E80*(1-(LOOKUP(K80,'Grading Criteria'!$C$19:$G$19,'Grading Criteria'!$C$20:$G$20))))*D80))</f>
        <v> </v>
      </c>
      <c r="M80" s="40"/>
      <c r="N80" s="40"/>
      <c r="O80" s="45"/>
      <c r="P80" s="45"/>
      <c r="Q80" s="45"/>
    </row>
    <row r="81">
      <c r="A81" s="47"/>
      <c r="B81" s="46"/>
      <c r="C81" s="48"/>
      <c r="D81" s="50"/>
      <c r="E81" s="50"/>
      <c r="F81" s="20" t="str">
        <f t="shared" si="1"/>
        <v> </v>
      </c>
      <c r="G81" s="51"/>
      <c r="H81" s="50"/>
      <c r="I81" s="34" t="str">
        <f>IF(H81&lt;0.0001," ",((E81*(1-(LOOKUP(H81,'Grading Criteria'!$C$19:$G$19,'Grading Criteria'!$C$20:$G$20))))*D81))</f>
        <v> </v>
      </c>
      <c r="J81" s="39"/>
      <c r="K81" s="39"/>
      <c r="L81" s="35" t="str">
        <f>IF(K81&lt;0.0001," ",((E81*(1-(LOOKUP(K81,'Grading Criteria'!$C$19:$G$19,'Grading Criteria'!$C$20:$G$20))))*D81))</f>
        <v> </v>
      </c>
      <c r="M81" s="40"/>
      <c r="N81" s="40"/>
      <c r="O81" s="45"/>
      <c r="P81" s="45"/>
      <c r="Q81" s="45"/>
    </row>
    <row r="82">
      <c r="A82" s="47"/>
      <c r="B82" s="46"/>
      <c r="C82" s="48"/>
      <c r="D82" s="50"/>
      <c r="E82" s="50"/>
      <c r="F82" s="20" t="str">
        <f t="shared" si="1"/>
        <v> </v>
      </c>
      <c r="G82" s="51"/>
      <c r="H82" s="50"/>
      <c r="I82" s="34" t="str">
        <f>IF(H82&lt;0.0001," ",((E82*(1-(LOOKUP(H82,'Grading Criteria'!$C$19:$G$19,'Grading Criteria'!$C$20:$G$20))))*D82))</f>
        <v> </v>
      </c>
      <c r="J82" s="39"/>
      <c r="K82" s="39"/>
      <c r="L82" s="35" t="str">
        <f>IF(K82&lt;0.0001," ",((E82*(1-(LOOKUP(K82,'Grading Criteria'!$C$19:$G$19,'Grading Criteria'!$C$20:$G$20))))*D82))</f>
        <v> </v>
      </c>
      <c r="M82" s="40"/>
      <c r="N82" s="40"/>
      <c r="O82" s="45"/>
      <c r="P82" s="45"/>
      <c r="Q82" s="45"/>
    </row>
    <row r="83">
      <c r="A83" s="47"/>
      <c r="B83" s="46"/>
      <c r="C83" s="48"/>
      <c r="D83" s="50"/>
      <c r="E83" s="50"/>
      <c r="F83" s="20" t="str">
        <f t="shared" si="1"/>
        <v> </v>
      </c>
      <c r="G83" s="51"/>
      <c r="H83" s="50"/>
      <c r="I83" s="34" t="str">
        <f>IF(H83&lt;0.0001," ",((E83*(1-(LOOKUP(H83,'Grading Criteria'!$C$19:$G$19,'Grading Criteria'!$C$20:$G$20))))*D83))</f>
        <v> </v>
      </c>
      <c r="J83" s="39"/>
      <c r="K83" s="39"/>
      <c r="L83" s="35" t="str">
        <f>IF(K83&lt;0.0001," ",((E83*(1-(LOOKUP(K83,'Grading Criteria'!$C$19:$G$19,'Grading Criteria'!$C$20:$G$20))))*D83))</f>
        <v> </v>
      </c>
      <c r="M83" s="40"/>
      <c r="N83" s="40"/>
      <c r="O83" s="45"/>
      <c r="P83" s="45"/>
      <c r="Q83" s="45"/>
    </row>
    <row r="84">
      <c r="A84" s="47"/>
      <c r="B84" s="46"/>
      <c r="C84" s="48"/>
      <c r="D84" s="50"/>
      <c r="E84" s="50"/>
      <c r="F84" s="20" t="str">
        <f t="shared" si="1"/>
        <v> </v>
      </c>
      <c r="G84" s="51"/>
      <c r="H84" s="50"/>
      <c r="I84" s="34" t="str">
        <f>IF(H84&lt;0.0001," ",((E84*(1-(LOOKUP(H84,'Grading Criteria'!$C$19:$G$19,'Grading Criteria'!$C$20:$G$20))))*D84))</f>
        <v> </v>
      </c>
      <c r="J84" s="39"/>
      <c r="K84" s="39"/>
      <c r="L84" s="35" t="str">
        <f>IF(K84&lt;0.0001," ",((E84*(1-(LOOKUP(K84,'Grading Criteria'!$C$19:$G$19,'Grading Criteria'!$C$20:$G$20))))*D84))</f>
        <v> </v>
      </c>
      <c r="M84" s="40"/>
      <c r="N84" s="40"/>
      <c r="O84" s="45"/>
      <c r="P84" s="45"/>
      <c r="Q84" s="45"/>
    </row>
    <row r="85">
      <c r="A85" s="47"/>
      <c r="B85" s="46"/>
      <c r="C85" s="48"/>
      <c r="D85" s="50"/>
      <c r="E85" s="50"/>
      <c r="F85" s="20" t="str">
        <f t="shared" si="1"/>
        <v> </v>
      </c>
      <c r="G85" s="51"/>
      <c r="H85" s="50"/>
      <c r="I85" s="34" t="str">
        <f>IF(H85&lt;0.0001," ",((E85*(1-(LOOKUP(H85,'Grading Criteria'!$C$19:$G$19,'Grading Criteria'!$C$20:$G$20))))*D85))</f>
        <v> </v>
      </c>
      <c r="J85" s="39"/>
      <c r="K85" s="39"/>
      <c r="L85" s="35" t="str">
        <f>IF(K85&lt;0.0001," ",((E85*(1-(LOOKUP(K85,'Grading Criteria'!$C$19:$G$19,'Grading Criteria'!$C$20:$G$20))))*D85))</f>
        <v> </v>
      </c>
      <c r="M85" s="40"/>
      <c r="N85" s="40"/>
      <c r="O85" s="45"/>
      <c r="P85" s="45"/>
      <c r="Q85" s="45"/>
    </row>
    <row r="86">
      <c r="A86" s="47"/>
      <c r="B86" s="46"/>
      <c r="C86" s="48"/>
      <c r="D86" s="50"/>
      <c r="E86" s="50"/>
      <c r="F86" s="20" t="str">
        <f t="shared" si="1"/>
        <v> </v>
      </c>
      <c r="G86" s="51"/>
      <c r="H86" s="50"/>
      <c r="I86" s="34" t="str">
        <f>IF(H86&lt;0.0001," ",((E86*(1-(LOOKUP(H86,'Grading Criteria'!$C$19:$G$19,'Grading Criteria'!$C$20:$G$20))))*D86))</f>
        <v> </v>
      </c>
      <c r="J86" s="39"/>
      <c r="K86" s="39"/>
      <c r="L86" s="35" t="str">
        <f>IF(K86&lt;0.0001," ",((E86*(1-(LOOKUP(K86,'Grading Criteria'!$C$19:$G$19,'Grading Criteria'!$C$20:$G$20))))*D86))</f>
        <v> </v>
      </c>
      <c r="M86" s="40"/>
      <c r="N86" s="40"/>
      <c r="O86" s="45"/>
      <c r="P86" s="45"/>
      <c r="Q86" s="45"/>
    </row>
    <row r="87">
      <c r="A87" s="47"/>
      <c r="B87" s="46"/>
      <c r="C87" s="48"/>
      <c r="D87" s="50"/>
      <c r="E87" s="50"/>
      <c r="F87" s="20" t="str">
        <f t="shared" si="1"/>
        <v> </v>
      </c>
      <c r="G87" s="51"/>
      <c r="H87" s="50"/>
      <c r="I87" s="34" t="str">
        <f>IF(H87&lt;0.0001," ",((E87*(1-(LOOKUP(H87,'Grading Criteria'!$C$19:$G$19,'Grading Criteria'!$C$20:$G$20))))*D87))</f>
        <v> </v>
      </c>
      <c r="J87" s="39"/>
      <c r="K87" s="39"/>
      <c r="L87" s="35" t="str">
        <f>IF(K87&lt;0.0001," ",((E87*(1-(LOOKUP(K87,'Grading Criteria'!$C$19:$G$19,'Grading Criteria'!$C$20:$G$20))))*D87))</f>
        <v> </v>
      </c>
      <c r="M87" s="40"/>
      <c r="N87" s="40"/>
      <c r="O87" s="45"/>
      <c r="P87" s="45"/>
      <c r="Q87" s="45"/>
    </row>
    <row r="88">
      <c r="A88" s="47"/>
      <c r="B88" s="46"/>
      <c r="C88" s="48"/>
      <c r="D88" s="50"/>
      <c r="E88" s="50"/>
      <c r="F88" s="20" t="str">
        <f t="shared" si="1"/>
        <v> </v>
      </c>
      <c r="G88" s="51"/>
      <c r="H88" s="50"/>
      <c r="I88" s="34" t="str">
        <f>IF(H88&lt;0.0001," ",((E88*(1-(LOOKUP(H88,'Grading Criteria'!$C$19:$G$19,'Grading Criteria'!$C$20:$G$20))))*D88))</f>
        <v> </v>
      </c>
      <c r="J88" s="39"/>
      <c r="K88" s="39"/>
      <c r="L88" s="35" t="str">
        <f>IF(K88&lt;0.0001," ",((E88*(1-(LOOKUP(K88,'Grading Criteria'!$C$19:$G$19,'Grading Criteria'!$C$20:$G$20))))*D88))</f>
        <v> </v>
      </c>
      <c r="M88" s="40"/>
      <c r="N88" s="40"/>
      <c r="O88" s="45"/>
      <c r="P88" s="45"/>
      <c r="Q88" s="45"/>
    </row>
    <row r="89">
      <c r="A89" s="47"/>
      <c r="B89" s="46"/>
      <c r="C89" s="48"/>
      <c r="D89" s="50"/>
      <c r="E89" s="50"/>
      <c r="F89" s="20" t="str">
        <f t="shared" si="1"/>
        <v> </v>
      </c>
      <c r="G89" s="51"/>
      <c r="H89" s="50"/>
      <c r="I89" s="34" t="str">
        <f>IF(H89&lt;0.0001," ",((E89*(1-(LOOKUP(H89,'Grading Criteria'!$C$19:$G$19,'Grading Criteria'!$C$20:$G$20))))*D89))</f>
        <v> </v>
      </c>
      <c r="J89" s="39"/>
      <c r="K89" s="39"/>
      <c r="L89" s="35" t="str">
        <f>IF(K89&lt;0.0001," ",((E89*(1-(LOOKUP(K89,'Grading Criteria'!$C$19:$G$19,'Grading Criteria'!$C$20:$G$20))))*D89))</f>
        <v> </v>
      </c>
      <c r="M89" s="40"/>
      <c r="N89" s="40"/>
      <c r="O89" s="45"/>
      <c r="P89" s="45"/>
      <c r="Q89" s="45"/>
    </row>
    <row r="90">
      <c r="A90" s="47"/>
      <c r="B90" s="46"/>
      <c r="C90" s="48"/>
      <c r="D90" s="50"/>
      <c r="E90" s="50"/>
      <c r="F90" s="20" t="str">
        <f t="shared" si="1"/>
        <v> </v>
      </c>
      <c r="G90" s="51"/>
      <c r="H90" s="50"/>
      <c r="I90" s="34" t="str">
        <f>IF(H90&lt;0.0001," ",((E90*(1-(LOOKUP(H90,'Grading Criteria'!$C$19:$G$19,'Grading Criteria'!$C$20:$G$20))))*D90))</f>
        <v> </v>
      </c>
      <c r="J90" s="39"/>
      <c r="K90" s="39"/>
      <c r="L90" s="35" t="str">
        <f>IF(K90&lt;0.0001," ",((E90*(1-(LOOKUP(K90,'Grading Criteria'!$C$19:$G$19,'Grading Criteria'!$C$20:$G$20))))*D90))</f>
        <v> </v>
      </c>
      <c r="M90" s="40"/>
      <c r="N90" s="40"/>
      <c r="O90" s="45"/>
      <c r="P90" s="45"/>
      <c r="Q90" s="45"/>
    </row>
    <row r="91">
      <c r="A91" s="47"/>
      <c r="B91" s="46"/>
      <c r="C91" s="48"/>
      <c r="D91" s="50"/>
      <c r="E91" s="50"/>
      <c r="F91" s="20" t="str">
        <f t="shared" si="1"/>
        <v> </v>
      </c>
      <c r="G91" s="51"/>
      <c r="H91" s="50"/>
      <c r="I91" s="34" t="str">
        <f>IF(H91&lt;0.0001," ",((E91*(1-(LOOKUP(H91,'Grading Criteria'!$C$19:$G$19,'Grading Criteria'!$C$20:$G$20))))*D91))</f>
        <v> </v>
      </c>
      <c r="J91" s="39"/>
      <c r="K91" s="39"/>
      <c r="L91" s="35" t="str">
        <f>IF(K91&lt;0.0001," ",((E91*(1-(LOOKUP(K91,'Grading Criteria'!$C$19:$G$19,'Grading Criteria'!$C$20:$G$20))))*D91))</f>
        <v> </v>
      </c>
      <c r="M91" s="40"/>
      <c r="N91" s="40"/>
      <c r="O91" s="45"/>
      <c r="P91" s="45"/>
      <c r="Q91" s="45"/>
    </row>
    <row r="92">
      <c r="A92" s="47"/>
      <c r="B92" s="46"/>
      <c r="C92" s="48"/>
      <c r="D92" s="50"/>
      <c r="E92" s="50"/>
      <c r="F92" s="20" t="str">
        <f t="shared" si="1"/>
        <v> </v>
      </c>
      <c r="G92" s="51"/>
      <c r="H92" s="50"/>
      <c r="I92" s="34" t="str">
        <f>IF(H92&lt;0.0001," ",((E92*(1-(LOOKUP(H92,'Grading Criteria'!$C$19:$G$19,'Grading Criteria'!$C$20:$G$20))))*D92))</f>
        <v> </v>
      </c>
      <c r="J92" s="39"/>
      <c r="K92" s="39"/>
      <c r="L92" s="35" t="str">
        <f>IF(K92&lt;0.0001," ",((E92*(1-(LOOKUP(K92,'Grading Criteria'!$C$19:$G$19,'Grading Criteria'!$C$20:$G$20))))*D92))</f>
        <v> </v>
      </c>
      <c r="M92" s="40"/>
      <c r="N92" s="40"/>
      <c r="O92" s="45"/>
      <c r="P92" s="45"/>
      <c r="Q92" s="45"/>
    </row>
    <row r="93">
      <c r="A93" s="47"/>
      <c r="B93" s="46"/>
      <c r="C93" s="48"/>
      <c r="D93" s="50"/>
      <c r="E93" s="50"/>
      <c r="F93" s="20" t="str">
        <f t="shared" si="1"/>
        <v> </v>
      </c>
      <c r="G93" s="51"/>
      <c r="H93" s="50"/>
      <c r="I93" s="34" t="str">
        <f>IF(H93&lt;0.0001," ",((E93*(1-(LOOKUP(H93,'Grading Criteria'!$C$19:$G$19,'Grading Criteria'!$C$20:$G$20))))*D93))</f>
        <v> </v>
      </c>
      <c r="J93" s="39"/>
      <c r="K93" s="39"/>
      <c r="L93" s="35" t="str">
        <f>IF(K93&lt;0.0001," ",((E93*(1-(LOOKUP(K93,'Grading Criteria'!$C$19:$G$19,'Grading Criteria'!$C$20:$G$20))))*D93))</f>
        <v> </v>
      </c>
      <c r="M93" s="40"/>
      <c r="N93" s="40"/>
      <c r="O93" s="45"/>
      <c r="P93" s="45"/>
      <c r="Q93" s="45"/>
    </row>
    <row r="94">
      <c r="A94" s="47"/>
      <c r="B94" s="46"/>
      <c r="C94" s="48"/>
      <c r="D94" s="50"/>
      <c r="E94" s="50"/>
      <c r="F94" s="20" t="str">
        <f t="shared" si="1"/>
        <v> </v>
      </c>
      <c r="G94" s="51"/>
      <c r="H94" s="50"/>
      <c r="I94" s="34" t="str">
        <f>IF(H94&lt;0.0001," ",((E94*(1-(LOOKUP(H94,'Grading Criteria'!$C$19:$G$19,'Grading Criteria'!$C$20:$G$20))))*D94))</f>
        <v> </v>
      </c>
      <c r="J94" s="39"/>
      <c r="K94" s="39"/>
      <c r="L94" s="35" t="str">
        <f>IF(K94&lt;0.0001," ",((E94*(1-(LOOKUP(K94,'Grading Criteria'!$C$19:$G$19,'Grading Criteria'!$C$20:$G$20))))*D94))</f>
        <v> </v>
      </c>
      <c r="M94" s="40"/>
      <c r="N94" s="40"/>
      <c r="O94" s="45"/>
      <c r="P94" s="45"/>
      <c r="Q94" s="45"/>
    </row>
    <row r="95">
      <c r="A95" s="47"/>
      <c r="B95" s="46"/>
      <c r="C95" s="48"/>
      <c r="D95" s="50"/>
      <c r="E95" s="50"/>
      <c r="F95" s="20" t="str">
        <f t="shared" si="1"/>
        <v> </v>
      </c>
      <c r="G95" s="51"/>
      <c r="H95" s="50"/>
      <c r="I95" s="34" t="str">
        <f>IF(H95&lt;0.0001," ",((E95*(1-(LOOKUP(H95,'Grading Criteria'!$C$19:$G$19,'Grading Criteria'!$C$20:$G$20))))*D95))</f>
        <v> </v>
      </c>
      <c r="J95" s="39"/>
      <c r="K95" s="39"/>
      <c r="L95" s="35" t="str">
        <f>IF(K95&lt;0.0001," ",((E95*(1-(LOOKUP(K95,'Grading Criteria'!$C$19:$G$19,'Grading Criteria'!$C$20:$G$20))))*D95))</f>
        <v> </v>
      </c>
      <c r="M95" s="40"/>
      <c r="N95" s="40"/>
      <c r="O95" s="45"/>
      <c r="P95" s="45"/>
      <c r="Q95" s="45"/>
    </row>
    <row r="96">
      <c r="A96" s="47"/>
      <c r="B96" s="46"/>
      <c r="C96" s="48"/>
      <c r="D96" s="50"/>
      <c r="E96" s="50"/>
      <c r="F96" s="20" t="str">
        <f t="shared" si="1"/>
        <v> </v>
      </c>
      <c r="G96" s="51"/>
      <c r="H96" s="50"/>
      <c r="I96" s="34" t="str">
        <f>IF(H96&lt;0.0001," ",((E96*(1-(LOOKUP(H96,'Grading Criteria'!$C$19:$G$19,'Grading Criteria'!$C$20:$G$20))))*D96))</f>
        <v> </v>
      </c>
      <c r="J96" s="39"/>
      <c r="K96" s="39"/>
      <c r="L96" s="35" t="str">
        <f>IF(K96&lt;0.0001," ",((E96*(1-(LOOKUP(K96,'Grading Criteria'!$C$19:$G$19,'Grading Criteria'!$C$20:$G$20))))*D96))</f>
        <v> </v>
      </c>
      <c r="M96" s="40"/>
      <c r="N96" s="40"/>
      <c r="O96" s="45"/>
      <c r="P96" s="45"/>
      <c r="Q96" s="45"/>
    </row>
    <row r="97">
      <c r="A97" s="47"/>
      <c r="B97" s="46"/>
      <c r="C97" s="48"/>
      <c r="D97" s="50"/>
      <c r="E97" s="50"/>
      <c r="F97" s="20" t="str">
        <f t="shared" si="1"/>
        <v> </v>
      </c>
      <c r="G97" s="51"/>
      <c r="H97" s="50"/>
      <c r="I97" s="34" t="str">
        <f>IF(H97&lt;0.0001," ",((E97*(1-(LOOKUP(H97,'Grading Criteria'!$C$19:$G$19,'Grading Criteria'!$C$20:$G$20))))*D97))</f>
        <v> </v>
      </c>
      <c r="J97" s="39"/>
      <c r="K97" s="39"/>
      <c r="L97" s="35" t="str">
        <f>IF(K97&lt;0.0001," ",((E97*(1-(LOOKUP(K97,'Grading Criteria'!$C$19:$G$19,'Grading Criteria'!$C$20:$G$20))))*D97))</f>
        <v> </v>
      </c>
      <c r="M97" s="40"/>
      <c r="N97" s="40"/>
      <c r="O97" s="45"/>
      <c r="P97" s="45"/>
      <c r="Q97" s="45"/>
    </row>
    <row r="98">
      <c r="A98" s="47"/>
      <c r="B98" s="46"/>
      <c r="C98" s="48"/>
      <c r="D98" s="50"/>
      <c r="E98" s="50"/>
      <c r="F98" s="20" t="str">
        <f t="shared" si="1"/>
        <v> </v>
      </c>
      <c r="G98" s="51"/>
      <c r="H98" s="50"/>
      <c r="I98" s="34" t="str">
        <f>IF(H98&lt;0.0001," ",((E98*(1-(LOOKUP(H98,'Grading Criteria'!$C$19:$G$19,'Grading Criteria'!$C$20:$G$20))))*D98))</f>
        <v> </v>
      </c>
      <c r="J98" s="39"/>
      <c r="K98" s="39"/>
      <c r="L98" s="35" t="str">
        <f>IF(K98&lt;0.0001," ",((E98*(1-(LOOKUP(K98,'Grading Criteria'!$C$19:$G$19,'Grading Criteria'!$C$20:$G$20))))*D98))</f>
        <v> </v>
      </c>
      <c r="M98" s="40"/>
      <c r="N98" s="40"/>
      <c r="O98" s="45"/>
      <c r="P98" s="45"/>
      <c r="Q98" s="45"/>
    </row>
    <row r="99">
      <c r="A99" s="47"/>
      <c r="B99" s="46"/>
      <c r="C99" s="48"/>
      <c r="D99" s="50"/>
      <c r="E99" s="50"/>
      <c r="F99" s="20" t="str">
        <f t="shared" si="1"/>
        <v> </v>
      </c>
      <c r="G99" s="51"/>
      <c r="H99" s="50"/>
      <c r="I99" s="34" t="str">
        <f>IF(H99&lt;0.0001," ",((E99*(1-(LOOKUP(H99,'Grading Criteria'!$C$19:$G$19,'Grading Criteria'!$C$20:$G$20))))*D99))</f>
        <v> </v>
      </c>
      <c r="J99" s="39"/>
      <c r="K99" s="39"/>
      <c r="L99" s="35" t="str">
        <f>IF(K99&lt;0.0001," ",((E99*(1-(LOOKUP(K99,'Grading Criteria'!$C$19:$G$19,'Grading Criteria'!$C$20:$G$20))))*D99))</f>
        <v> </v>
      </c>
      <c r="M99" s="40"/>
      <c r="N99" s="40"/>
      <c r="O99" s="45"/>
      <c r="P99" s="45"/>
      <c r="Q99" s="45"/>
    </row>
  </sheetData>
  <mergeCells count="3">
    <mergeCell ref="G2:I2"/>
    <mergeCell ref="J2:Q2"/>
    <mergeCell ref="A2:F2"/>
  </mergeCells>
  <conditionalFormatting sqref="F4:F99 I4:I99 L4:L99">
    <cfRule type="cellIs" dxfId="0" priority="1" operator="between">
      <formula>0.000000001</formula>
      <formula>8</formula>
    </cfRule>
  </conditionalFormatting>
  <conditionalFormatting sqref="F4:F99 I4:I99 L4:L99">
    <cfRule type="cellIs" dxfId="1" priority="2" operator="between">
      <formula>8.000000001</formula>
      <formula>16</formula>
    </cfRule>
  </conditionalFormatting>
  <conditionalFormatting sqref="F4:F99 I4:I99 L4:L99">
    <cfRule type="cellIs" dxfId="2" priority="3" operator="between">
      <formula>16</formula>
      <formula>25</formula>
    </cfRule>
  </conditionalFormatting>
  <dataValidations>
    <dataValidation type="list" allowBlank="1" showInputMessage="1" showErrorMessage="1" prompt=" - " sqref="B4:B99">
      <formula1>"Technical,Quality,Resources,Benefits,Schedule,Cost,Scope"</formula1>
    </dataValidation>
  </dataValidations>
  <drawing r:id="rId2"/>
  <legacyDrawing r:id="rId3"/>
</worksheet>
</file>